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465" firstSheet="1" activeTab="4"/>
  </bookViews>
  <sheets>
    <sheet name="PLANILHA ORIGINAL" sheetId="1" r:id="rId1"/>
    <sheet name="ORÇAMENTO PMPM" sheetId="2" r:id="rId2"/>
    <sheet name="CRO-PMPM" sheetId="3" r:id="rId3"/>
    <sheet name="ORÇAMENTO EMPREITEIRA" sheetId="4" r:id="rId4"/>
    <sheet name="CRO EMPREITEIRA" sheetId="5" r:id="rId5"/>
  </sheets>
  <externalReferences>
    <externalReference r:id="rId8"/>
    <externalReference r:id="rId9"/>
  </externalReferences>
  <definedNames>
    <definedName name="_xlnm.Print_Area" localSheetId="4">'CRO EMPREITEIRA'!$A$1:$L$23</definedName>
    <definedName name="_xlnm.Print_Area" localSheetId="2">'CRO-PMPM'!$A$1:$L$23</definedName>
    <definedName name="_xlnm.Print_Area" localSheetId="3">'ORÇAMENTO EMPREITEIRA'!$A$1:$I$20</definedName>
    <definedName name="_xlnm.Print_Area" localSheetId="1">'ORÇAMENTO PMPM'!$A$1:$I$20</definedName>
  </definedNames>
  <calcPr fullCalcOnLoad="1"/>
</workbook>
</file>

<file path=xl/sharedStrings.xml><?xml version="1.0" encoding="utf-8"?>
<sst xmlns="http://schemas.openxmlformats.org/spreadsheetml/2006/main" count="170" uniqueCount="80">
  <si>
    <t>PREFEITURA MUNICIPAL DE PATOS DE MINAS</t>
  </si>
  <si>
    <t xml:space="preserve">PLANILHA ORÇAMENTÁRIA </t>
  </si>
  <si>
    <t>ALAMBRADO PARA CAMPO DE FUTEBOL</t>
  </si>
  <si>
    <t>ITEM</t>
  </si>
  <si>
    <t>DESCRIÇÃO</t>
  </si>
  <si>
    <t>UN</t>
  </si>
  <si>
    <t>QTE</t>
  </si>
  <si>
    <t>Alambrado com mourões de concreto de 2,50 m quadrado (seção 10x10 cm), espaçados de 2,50 m e tela de arame galvanizado nº 12 # 9 cm. Altura: 2,10 m</t>
  </si>
  <si>
    <t>M</t>
  </si>
  <si>
    <t>Portão de tela de 1,00x2,00 m, com requadro de metalon e fechamento de tela de arame n° 12 # 9 cm, inclusive cadeado</t>
  </si>
  <si>
    <t>TOTAL</t>
  </si>
  <si>
    <t xml:space="preserve">LOCAL: </t>
  </si>
  <si>
    <t xml:space="preserve">EDITAL: </t>
  </si>
  <si>
    <t xml:space="preserve">            DATA: 23/06/2010</t>
  </si>
  <si>
    <t>BAIRRO NOSSA SENHORA DE FÁTIMA - MUNICÍPIO DE PATOS DE MINAS</t>
  </si>
  <si>
    <t>1.0</t>
  </si>
  <si>
    <t>1.01</t>
  </si>
  <si>
    <t xml:space="preserve">                   VALOR</t>
  </si>
  <si>
    <t>UNIT.</t>
  </si>
  <si>
    <t>PROPR.:</t>
  </si>
  <si>
    <t>OBRA:</t>
  </si>
  <si>
    <t>FOLHA: 01/01</t>
  </si>
  <si>
    <t>CONVITE Nº 01/2010</t>
  </si>
  <si>
    <t xml:space="preserve">             ALAMBRADO PARA CAMPO DE FUTEBOL - B. N. SRA. FÁTIMA -PATOS DE MINAS/MG</t>
  </si>
  <si>
    <t xml:space="preserve">     ORÇAMENTO: José Carlos Borges dos Reis - Engenheiro Civil CREA/MG 51.758/D - CPF: 895.578.757-04</t>
  </si>
  <si>
    <t>un</t>
  </si>
  <si>
    <t>TOTAL GERAL</t>
  </si>
  <si>
    <t>m</t>
  </si>
  <si>
    <t>UNID.</t>
  </si>
  <si>
    <t>QUANT.</t>
  </si>
  <si>
    <t>SINAPI-74156/2</t>
  </si>
  <si>
    <t>CCU</t>
  </si>
  <si>
    <t>PREFEITURA  DE PATOS DE MINAS</t>
  </si>
  <si>
    <t>Secretaria  Municipal de Planejamento e Urbanismo</t>
  </si>
  <si>
    <t>OBRA : MELHORIAS DO CAMPO DE FUTEBOL DO DISTRITO DE MAJOR PORTO - CONSTRUÇÃO DE ALAMBRADO</t>
  </si>
  <si>
    <t>REFERÊNCIA DE PREÇOS: TABELA SINAPI, COMPOSIÇÕES DE CUSTO (CCU)</t>
  </si>
  <si>
    <t>DATA REFERENCIA</t>
  </si>
  <si>
    <t>DATA DO ORÇAMENTO</t>
  </si>
  <si>
    <t>BDI</t>
  </si>
  <si>
    <t>PRAZO DE EXECUÇÃO: 1 MÊS</t>
  </si>
  <si>
    <t xml:space="preserve">DESCRIÇÃO </t>
  </si>
  <si>
    <t>PREÇO SEM BDI</t>
  </si>
  <si>
    <t>PREÇO COM BDI</t>
  </si>
  <si>
    <t>UNITÁRIO</t>
  </si>
  <si>
    <t>1.1</t>
  </si>
  <si>
    <t>EXECUÇÃO DE ALAMBRADO</t>
  </si>
  <si>
    <t>1.2</t>
  </si>
  <si>
    <t>1.3</t>
  </si>
  <si>
    <t xml:space="preserve">Estaca broca diam. 25 cm em concreto fck&gt;=15 MPa </t>
  </si>
  <si>
    <t xml:space="preserve">REFERENCIA </t>
  </si>
  <si>
    <t>PREÇOS</t>
  </si>
  <si>
    <t>PLANILHA ORÇAMENTÁRIA</t>
  </si>
  <si>
    <t>Alambrado com mourões de concreto de 2,80 m quadrado (seção 10x10 cm), espaçados de 2,00 m e tela de arame galvanizado nº 12 # 6 cm. Altura: 2,00 m - COM AQUISIÇÃO DA TELA</t>
  </si>
  <si>
    <t>Alambrado com mourões de concreto de 2,80 m quadrado (seção 10x10 cm), espaçados de 2,00 m e tela de arame galvanizado nº 12 # 6 cm. Altura: 2,00 m - SEM AQUISIÇÃO DE TELA</t>
  </si>
  <si>
    <t>Portão de tela de 1,00x2,00 m, com requadro de metalon e fechamento de tela de arame n° 12 # 6 cm, inclusive cadeado</t>
  </si>
  <si>
    <t>COM REAPROVEITAMENTO DA  TELA DA ESCOLA CONEGO GETULIO NO DISTRITO DE PILAR</t>
  </si>
  <si>
    <t>CRONOGRAMA FISICO FINANCEIRO</t>
  </si>
  <si>
    <t>SERVIÇOS A EXECUTAR</t>
  </si>
  <si>
    <t xml:space="preserve">DISCRIMINAÇÃO  </t>
  </si>
  <si>
    <t xml:space="preserve">VALOR DOS  </t>
  </si>
  <si>
    <t>PESO</t>
  </si>
  <si>
    <t>ESPECIF.</t>
  </si>
  <si>
    <t>MÊS -  1</t>
  </si>
  <si>
    <t>MÊS -  2</t>
  </si>
  <si>
    <t>MÊS - 3</t>
  </si>
  <si>
    <t>MÊS -  4</t>
  </si>
  <si>
    <t>MÊS -  5</t>
  </si>
  <si>
    <t>MÊS -  6</t>
  </si>
  <si>
    <t>DE SERVIÇOS</t>
  </si>
  <si>
    <t>SERVIÇOS (R$)</t>
  </si>
  <si>
    <t>%</t>
  </si>
  <si>
    <t>SIMPL.%</t>
  </si>
  <si>
    <t>ACUM. %</t>
  </si>
  <si>
    <t>FISICO</t>
  </si>
  <si>
    <t>FINACEIRO</t>
  </si>
  <si>
    <t>TOTAL (%)</t>
  </si>
  <si>
    <t>TOTAL (R$)</t>
  </si>
  <si>
    <t>DATA</t>
  </si>
  <si>
    <t>BDI:</t>
  </si>
  <si>
    <t>DATA: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</si>
</sst>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_);_(* \(#,##0.00000\);_(* &quot;-&quot;?????_);_(@_)"/>
    <numFmt numFmtId="170" formatCode="_(* #,##0.000000_);_(* \(#,##0.000000\);_(* &quot;-&quot;?????_);_(@_)"/>
    <numFmt numFmtId="171" formatCode="_(* #,##0.0000000_);_(* \(#,##0.0000000\);_(* &quot;-&quot;?????_);_(@_)"/>
    <numFmt numFmtId="172" formatCode="_(* #,##0.0000000_);_(* \(#,##0.0000000\);_(* &quot;-&quot;???????_);_(@_)"/>
    <numFmt numFmtId="173" formatCode="_(* #,##0.000000_);_(* \(#,##0.000000\);_(* &quot;-&quot;??_);_(@_)"/>
    <numFmt numFmtId="174" formatCode="_(* #,##0.0000_);_(* \(#,##0.0000\);_(* &quot;-&quot;????_);_(@_)"/>
    <numFmt numFmtId="175" formatCode="mmmm\-yy"/>
    <numFmt numFmtId="176" formatCode="dd/mm/yy"/>
    <numFmt numFmtId="177" formatCode="0.000"/>
    <numFmt numFmtId="178" formatCode="_ * #,##0.0000_ ;_ * \-#,##0.0000_ ;_ * &quot;-&quot;??_ ;_ @_ "/>
    <numFmt numFmtId="179" formatCode="_(* #,##0.0_);_(* \(#,##0.0\);_(* &quot;-&quot;??_);_(@_)"/>
    <numFmt numFmtId="180" formatCode="&quot;R$&quot;#,##0.00_);[Red]\(&quot;R$&quot;#,##0.00\)"/>
    <numFmt numFmtId="181" formatCode="0.0%"/>
  </numFmts>
  <fonts count="2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sz val="15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43" fontId="1" fillId="2" borderId="1" xfId="19" applyFont="1" applyFill="1" applyBorder="1" applyAlignment="1">
      <alignment horizontal="left"/>
    </xf>
    <xf numFmtId="0" fontId="4" fillId="2" borderId="2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 vertical="top" wrapText="1"/>
      <protection/>
    </xf>
    <xf numFmtId="4" fontId="8" fillId="0" borderId="0" xfId="0" applyNumberFormat="1" applyFont="1" applyFill="1" applyBorder="1" applyAlignment="1" applyProtection="1">
      <alignment horizontal="center"/>
      <protection/>
    </xf>
    <xf numFmtId="43" fontId="8" fillId="0" borderId="0" xfId="19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43" fontId="4" fillId="0" borderId="0" xfId="19" applyFont="1" applyFill="1" applyBorder="1" applyAlignment="1" applyProtection="1">
      <alignment/>
      <protection/>
    </xf>
    <xf numFmtId="43" fontId="4" fillId="0" borderId="0" xfId="19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43" fontId="4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164" fontId="4" fillId="0" borderId="0" xfId="19" applyNumberFormat="1" applyFont="1" applyFill="1" applyBorder="1" applyAlignment="1" applyProtection="1">
      <alignment horizontal="center"/>
      <protection/>
    </xf>
    <xf numFmtId="43" fontId="9" fillId="0" borderId="0" xfId="19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43" fontId="9" fillId="0" borderId="0" xfId="0" applyNumberFormat="1" applyFont="1" applyFill="1" applyBorder="1" applyAlignment="1" applyProtection="1">
      <alignment/>
      <protection/>
    </xf>
    <xf numFmtId="43" fontId="4" fillId="2" borderId="0" xfId="19" applyFont="1" applyFill="1" applyBorder="1" applyAlignment="1">
      <alignment/>
    </xf>
    <xf numFmtId="43" fontId="6" fillId="2" borderId="0" xfId="19" applyFont="1" applyFill="1" applyBorder="1" applyAlignment="1">
      <alignment/>
    </xf>
    <xf numFmtId="0" fontId="4" fillId="2" borderId="0" xfId="0" applyFont="1" applyFill="1" applyBorder="1" applyAlignment="1" applyProtection="1">
      <alignment/>
      <protection/>
    </xf>
    <xf numFmtId="0" fontId="6" fillId="3" borderId="3" xfId="0" applyFont="1" applyFill="1" applyBorder="1" applyAlignment="1" applyProtection="1">
      <alignment horizontal="center"/>
      <protection/>
    </xf>
    <xf numFmtId="0" fontId="6" fillId="3" borderId="4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/>
      <protection/>
    </xf>
    <xf numFmtId="43" fontId="4" fillId="0" borderId="6" xfId="19" applyFont="1" applyFill="1" applyBorder="1" applyAlignment="1" applyProtection="1">
      <alignment/>
      <protection locked="0"/>
    </xf>
    <xf numFmtId="43" fontId="4" fillId="0" borderId="5" xfId="19" applyFont="1" applyFill="1" applyBorder="1" applyAlignment="1" applyProtection="1">
      <alignment/>
      <protection locked="0"/>
    </xf>
    <xf numFmtId="43" fontId="4" fillId="0" borderId="5" xfId="19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 horizontal="left"/>
      <protection/>
    </xf>
    <xf numFmtId="0" fontId="4" fillId="2" borderId="8" xfId="0" applyFont="1" applyFill="1" applyBorder="1" applyAlignment="1" applyProtection="1">
      <alignment/>
      <protection/>
    </xf>
    <xf numFmtId="43" fontId="6" fillId="2" borderId="8" xfId="19" applyFont="1" applyFill="1" applyBorder="1" applyAlignment="1">
      <alignment/>
    </xf>
    <xf numFmtId="43" fontId="1" fillId="2" borderId="8" xfId="19" applyFont="1" applyFill="1" applyBorder="1" applyAlignment="1">
      <alignment horizontal="left"/>
    </xf>
    <xf numFmtId="43" fontId="6" fillId="2" borderId="9" xfId="19" applyFont="1" applyFill="1" applyBorder="1" applyAlignment="1">
      <alignment/>
    </xf>
    <xf numFmtId="0" fontId="6" fillId="3" borderId="10" xfId="0" applyFont="1" applyFill="1" applyBorder="1" applyAlignment="1" applyProtection="1">
      <alignment horizontal="center"/>
      <protection/>
    </xf>
    <xf numFmtId="0" fontId="6" fillId="3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43" fontId="4" fillId="0" borderId="2" xfId="19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43" fontId="6" fillId="0" borderId="2" xfId="19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left"/>
      <protection/>
    </xf>
    <xf numFmtId="43" fontId="9" fillId="0" borderId="2" xfId="19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43" fontId="4" fillId="0" borderId="14" xfId="19" applyFont="1" applyFill="1" applyBorder="1" applyAlignment="1" applyProtection="1">
      <alignment/>
      <protection/>
    </xf>
    <xf numFmtId="43" fontId="4" fillId="0" borderId="15" xfId="19" applyFont="1" applyFill="1" applyBorder="1" applyAlignment="1" applyProtection="1">
      <alignment/>
      <protection/>
    </xf>
    <xf numFmtId="43" fontId="4" fillId="0" borderId="16" xfId="19" applyFont="1" applyFill="1" applyBorder="1" applyAlignment="1" applyProtection="1">
      <alignment/>
      <protection/>
    </xf>
    <xf numFmtId="43" fontId="6" fillId="2" borderId="17" xfId="19" applyFont="1" applyFill="1" applyBorder="1" applyAlignment="1">
      <alignment/>
    </xf>
    <xf numFmtId="43" fontId="6" fillId="2" borderId="14" xfId="19" applyFont="1" applyFill="1" applyBorder="1" applyAlignment="1">
      <alignment/>
    </xf>
    <xf numFmtId="0" fontId="10" fillId="2" borderId="16" xfId="0" applyFont="1" applyFill="1" applyBorder="1" applyAlignment="1">
      <alignment horizontal="center"/>
    </xf>
    <xf numFmtId="43" fontId="4" fillId="2" borderId="14" xfId="19" applyFont="1" applyFill="1" applyBorder="1" applyAlignment="1">
      <alignment/>
    </xf>
    <xf numFmtId="43" fontId="2" fillId="0" borderId="2" xfId="19" applyFont="1" applyFill="1" applyBorder="1" applyAlignment="1" applyProtection="1">
      <alignment/>
      <protection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4" borderId="0" xfId="0" applyFill="1" applyAlignment="1" applyProtection="1">
      <alignment/>
      <protection/>
    </xf>
    <xf numFmtId="0" fontId="4" fillId="0" borderId="4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wrapText="1"/>
      <protection/>
    </xf>
    <xf numFmtId="4" fontId="16" fillId="4" borderId="0" xfId="0" applyNumberFormat="1" applyFont="1" applyFill="1" applyAlignment="1" applyProtection="1">
      <alignment horizontal="center" vertical="top"/>
      <protection/>
    </xf>
    <xf numFmtId="0" fontId="2" fillId="4" borderId="6" xfId="0" applyFont="1" applyFill="1" applyBorder="1" applyAlignment="1" applyProtection="1">
      <alignment horizontal="center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2" fillId="4" borderId="3" xfId="0" applyFont="1" applyFill="1" applyBorder="1" applyAlignment="1" applyProtection="1">
      <alignment horizontal="center"/>
      <protection/>
    </xf>
    <xf numFmtId="43" fontId="2" fillId="4" borderId="4" xfId="19" applyFont="1" applyFill="1" applyBorder="1" applyAlignment="1" applyProtection="1">
      <alignment horizontal="center"/>
      <protection/>
    </xf>
    <xf numFmtId="43" fontId="0" fillId="4" borderId="4" xfId="19" applyFont="1" applyFill="1" applyBorder="1" applyAlignment="1" applyProtection="1">
      <alignment/>
      <protection/>
    </xf>
    <xf numFmtId="0" fontId="2" fillId="4" borderId="11" xfId="0" applyFont="1" applyFill="1" applyBorder="1" applyAlignment="1" applyProtection="1">
      <alignment horizontal="center"/>
      <protection/>
    </xf>
    <xf numFmtId="43" fontId="0" fillId="4" borderId="4" xfId="19" applyFont="1" applyFill="1" applyBorder="1" applyAlignment="1" applyProtection="1">
      <alignment horizontal="center"/>
      <protection/>
    </xf>
    <xf numFmtId="43" fontId="0" fillId="4" borderId="11" xfId="19" applyFont="1" applyFill="1" applyBorder="1" applyAlignment="1" applyProtection="1">
      <alignment horizontal="center"/>
      <protection/>
    </xf>
    <xf numFmtId="4" fontId="17" fillId="4" borderId="21" xfId="0" applyNumberFormat="1" applyFont="1" applyFill="1" applyBorder="1" applyAlignment="1" applyProtection="1">
      <alignment horizontal="left" vertical="top"/>
      <protection/>
    </xf>
    <xf numFmtId="176" fontId="17" fillId="4" borderId="22" xfId="0" applyNumberFormat="1" applyFont="1" applyFill="1" applyBorder="1" applyAlignment="1" applyProtection="1">
      <alignment horizontal="center"/>
      <protection/>
    </xf>
    <xf numFmtId="10" fontId="11" fillId="4" borderId="23" xfId="18" applyNumberFormat="1" applyFont="1" applyFill="1" applyBorder="1" applyAlignment="1" applyProtection="1">
      <alignment horizontal="center"/>
      <protection/>
    </xf>
    <xf numFmtId="10" fontId="11" fillId="4" borderId="22" xfId="18" applyNumberFormat="1" applyFont="1" applyFill="1" applyBorder="1" applyAlignment="1" applyProtection="1">
      <alignment horizontal="center"/>
      <protection/>
    </xf>
    <xf numFmtId="4" fontId="17" fillId="4" borderId="24" xfId="0" applyNumberFormat="1" applyFont="1" applyFill="1" applyBorder="1" applyAlignment="1" applyProtection="1">
      <alignment horizontal="left" vertical="top"/>
      <protection/>
    </xf>
    <xf numFmtId="4" fontId="17" fillId="4" borderId="25" xfId="0" applyNumberFormat="1" applyFont="1" applyFill="1" applyBorder="1" applyAlignment="1" applyProtection="1">
      <alignment horizontal="left" vertical="top"/>
      <protection/>
    </xf>
    <xf numFmtId="175" fontId="17" fillId="4" borderId="23" xfId="0" applyNumberFormat="1" applyFont="1" applyFill="1" applyBorder="1" applyAlignment="1" applyProtection="1">
      <alignment horizontal="center"/>
      <protection/>
    </xf>
    <xf numFmtId="175" fontId="17" fillId="4" borderId="26" xfId="0" applyNumberFormat="1" applyFont="1" applyFill="1" applyBorder="1" applyAlignment="1" applyProtection="1">
      <alignment horizontal="center"/>
      <protection/>
    </xf>
    <xf numFmtId="176" fontId="17" fillId="4" borderId="23" xfId="0" applyNumberFormat="1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right" vertical="top"/>
      <protection/>
    </xf>
    <xf numFmtId="4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3" borderId="27" xfId="0" applyFont="1" applyFill="1" applyBorder="1" applyAlignment="1" applyProtection="1">
      <alignment horizontal="center" vertical="center" wrapText="1"/>
      <protection/>
    </xf>
    <xf numFmtId="0" fontId="6" fillId="3" borderId="28" xfId="0" applyFont="1" applyFill="1" applyBorder="1" applyAlignment="1" applyProtection="1">
      <alignment horizontal="center" vertical="center" wrapText="1"/>
      <protection/>
    </xf>
    <xf numFmtId="0" fontId="6" fillId="3" borderId="22" xfId="0" applyFont="1" applyFill="1" applyBorder="1" applyAlignment="1" applyProtection="1">
      <alignment horizontal="center" vertical="center" wrapText="1"/>
      <protection/>
    </xf>
    <xf numFmtId="0" fontId="6" fillId="3" borderId="21" xfId="0" applyFont="1" applyFill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2" fillId="4" borderId="24" xfId="0" applyFont="1" applyFill="1" applyBorder="1" applyAlignment="1" applyProtection="1">
      <alignment horizontal="center"/>
      <protection/>
    </xf>
    <xf numFmtId="0" fontId="2" fillId="4" borderId="21" xfId="0" applyFont="1" applyFill="1" applyBorder="1" applyAlignment="1" applyProtection="1">
      <alignment horizontal="center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2" fillId="4" borderId="6" xfId="0" applyFont="1" applyFill="1" applyBorder="1" applyAlignment="1" applyProtection="1">
      <alignment horizontal="center"/>
      <protection/>
    </xf>
    <xf numFmtId="0" fontId="2" fillId="4" borderId="3" xfId="0" applyFont="1" applyFill="1" applyBorder="1" applyAlignment="1" applyProtection="1">
      <alignment horizontal="center"/>
      <protection/>
    </xf>
    <xf numFmtId="4" fontId="17" fillId="4" borderId="4" xfId="0" applyNumberFormat="1" applyFont="1" applyFill="1" applyBorder="1" applyAlignment="1" applyProtection="1">
      <alignment horizontal="left"/>
      <protection/>
    </xf>
    <xf numFmtId="0" fontId="15" fillId="4" borderId="0" xfId="0" applyFont="1" applyFill="1" applyAlignment="1" applyProtection="1">
      <alignment horizontal="center"/>
      <protection/>
    </xf>
    <xf numFmtId="4" fontId="16" fillId="4" borderId="0" xfId="0" applyNumberFormat="1" applyFont="1" applyFill="1" applyAlignment="1" applyProtection="1">
      <alignment horizontal="center" vertical="top"/>
      <protection/>
    </xf>
    <xf numFmtId="4" fontId="15" fillId="4" borderId="4" xfId="0" applyNumberFormat="1" applyFont="1" applyFill="1" applyBorder="1" applyAlignment="1" applyProtection="1">
      <alignment horizontal="center" vertical="top"/>
      <protection/>
    </xf>
    <xf numFmtId="4" fontId="16" fillId="4" borderId="29" xfId="0" applyNumberFormat="1" applyFont="1" applyFill="1" applyBorder="1" applyAlignment="1" applyProtection="1">
      <alignment horizontal="center" vertical="top"/>
      <protection/>
    </xf>
    <xf numFmtId="4" fontId="16" fillId="4" borderId="0" xfId="0" applyNumberFormat="1" applyFont="1" applyFill="1" applyBorder="1" applyAlignment="1" applyProtection="1">
      <alignment horizontal="center" vertical="top"/>
      <protection/>
    </xf>
    <xf numFmtId="4" fontId="16" fillId="4" borderId="3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4" fontId="19" fillId="4" borderId="24" xfId="0" applyNumberFormat="1" applyFont="1" applyFill="1" applyBorder="1" applyAlignment="1" applyProtection="1">
      <alignment horizontal="left" vertical="top"/>
      <protection/>
    </xf>
    <xf numFmtId="4" fontId="19" fillId="4" borderId="24" xfId="0" applyNumberFormat="1" applyFont="1" applyFill="1" applyBorder="1" applyAlignment="1" applyProtection="1">
      <alignment horizontal="left" vertical="top"/>
      <protection/>
    </xf>
    <xf numFmtId="4" fontId="19" fillId="4" borderId="25" xfId="0" applyNumberFormat="1" applyFont="1" applyFill="1" applyBorder="1" applyAlignment="1" applyProtection="1">
      <alignment horizontal="left" vertical="top"/>
      <protection/>
    </xf>
    <xf numFmtId="4" fontId="19" fillId="4" borderId="21" xfId="0" applyNumberFormat="1" applyFont="1" applyFill="1" applyBorder="1" applyAlignment="1" applyProtection="1">
      <alignment horizontal="left" vertical="top"/>
      <protection/>
    </xf>
    <xf numFmtId="4" fontId="19" fillId="4" borderId="25" xfId="0" applyNumberFormat="1" applyFont="1" applyFill="1" applyBorder="1" applyAlignment="1" applyProtection="1">
      <alignment horizontal="left" vertical="top"/>
      <protection/>
    </xf>
    <xf numFmtId="4" fontId="19" fillId="4" borderId="31" xfId="0" applyNumberFormat="1" applyFont="1" applyFill="1" applyBorder="1" applyAlignment="1" applyProtection="1">
      <alignment horizontal="left" vertical="top"/>
      <protection/>
    </xf>
    <xf numFmtId="4" fontId="19" fillId="4" borderId="21" xfId="0" applyNumberFormat="1" applyFont="1" applyFill="1" applyBorder="1" applyAlignment="1" applyProtection="1">
      <alignment horizontal="center" vertical="top"/>
      <protection/>
    </xf>
    <xf numFmtId="4" fontId="19" fillId="4" borderId="24" xfId="0" applyNumberFormat="1" applyFont="1" applyFill="1" applyBorder="1" applyAlignment="1" applyProtection="1">
      <alignment horizontal="center" vertical="top"/>
      <protection/>
    </xf>
    <xf numFmtId="176" fontId="19" fillId="4" borderId="25" xfId="0" applyNumberFormat="1" applyFont="1" applyFill="1" applyBorder="1" applyAlignment="1" applyProtection="1">
      <alignment horizontal="center" vertical="top"/>
      <protection/>
    </xf>
    <xf numFmtId="10" fontId="20" fillId="4" borderId="21" xfId="18" applyNumberFormat="1" applyFont="1" applyFill="1" applyBorder="1" applyAlignment="1" applyProtection="1">
      <alignment horizontal="center" vertical="top"/>
      <protection/>
    </xf>
    <xf numFmtId="4" fontId="20" fillId="4" borderId="25" xfId="0" applyNumberFormat="1" applyFont="1" applyFill="1" applyBorder="1" applyAlignment="1" applyProtection="1">
      <alignment horizontal="center" vertical="top"/>
      <protection/>
    </xf>
    <xf numFmtId="43" fontId="0" fillId="4" borderId="6" xfId="19" applyFont="1" applyFill="1" applyBorder="1" applyAlignment="1" applyProtection="1">
      <alignment/>
      <protection/>
    </xf>
    <xf numFmtId="43" fontId="2" fillId="4" borderId="6" xfId="19" applyFont="1" applyFill="1" applyBorder="1" applyAlignment="1" applyProtection="1">
      <alignment horizontal="center"/>
      <protection/>
    </xf>
    <xf numFmtId="0" fontId="2" fillId="4" borderId="32" xfId="0" applyFont="1" applyFill="1" applyBorder="1" applyAlignment="1" applyProtection="1">
      <alignment horizontal="center"/>
      <protection/>
    </xf>
    <xf numFmtId="0" fontId="15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4" fontId="16" fillId="4" borderId="0" xfId="0" applyNumberFormat="1" applyFont="1" applyFill="1" applyAlignment="1" applyProtection="1">
      <alignment horizontal="center" vertical="top"/>
      <protection locked="0"/>
    </xf>
    <xf numFmtId="4" fontId="16" fillId="4" borderId="0" xfId="0" applyNumberFormat="1" applyFont="1" applyFill="1" applyAlignment="1" applyProtection="1">
      <alignment horizontal="center" vertical="top"/>
      <protection locked="0"/>
    </xf>
    <xf numFmtId="176" fontId="17" fillId="4" borderId="23" xfId="0" applyNumberFormat="1" applyFont="1" applyFill="1" applyBorder="1" applyAlignment="1" applyProtection="1">
      <alignment horizontal="center"/>
      <protection locked="0"/>
    </xf>
    <xf numFmtId="176" fontId="17" fillId="4" borderId="22" xfId="0" applyNumberFormat="1" applyFont="1" applyFill="1" applyBorder="1" applyAlignment="1" applyProtection="1">
      <alignment horizontal="center"/>
      <protection locked="0"/>
    </xf>
    <xf numFmtId="10" fontId="11" fillId="4" borderId="23" xfId="18" applyNumberFormat="1" applyFont="1" applyFill="1" applyBorder="1" applyAlignment="1" applyProtection="1">
      <alignment horizontal="center"/>
      <protection locked="0"/>
    </xf>
    <xf numFmtId="10" fontId="11" fillId="4" borderId="22" xfId="18" applyNumberFormat="1" applyFont="1" applyFill="1" applyBorder="1" applyAlignment="1" applyProtection="1">
      <alignment horizontal="center"/>
      <protection locked="0"/>
    </xf>
    <xf numFmtId="4" fontId="17" fillId="4" borderId="4" xfId="0" applyNumberFormat="1" applyFont="1" applyFill="1" applyBorder="1" applyAlignment="1" applyProtection="1">
      <alignment horizontal="left" vertical="top"/>
      <protection/>
    </xf>
    <xf numFmtId="4" fontId="17" fillId="4" borderId="33" xfId="0" applyNumberFormat="1" applyFont="1" applyFill="1" applyBorder="1" applyAlignment="1" applyProtection="1">
      <alignment horizontal="center" vertical="top"/>
      <protection/>
    </xf>
    <xf numFmtId="4" fontId="17" fillId="4" borderId="31" xfId="0" applyNumberFormat="1" applyFont="1" applyFill="1" applyBorder="1" applyAlignment="1" applyProtection="1">
      <alignment horizontal="center" vertical="top"/>
      <protection/>
    </xf>
    <xf numFmtId="175" fontId="17" fillId="4" borderId="33" xfId="0" applyNumberFormat="1" applyFont="1" applyFill="1" applyBorder="1" applyAlignment="1" applyProtection="1">
      <alignment horizontal="center" vertical="top"/>
      <protection/>
    </xf>
    <xf numFmtId="175" fontId="17" fillId="4" borderId="34" xfId="0" applyNumberFormat="1" applyFont="1" applyFill="1" applyBorder="1" applyAlignment="1" applyProtection="1">
      <alignment horizontal="center" vertical="top"/>
      <protection/>
    </xf>
    <xf numFmtId="4" fontId="11" fillId="4" borderId="33" xfId="0" applyNumberFormat="1" applyFont="1" applyFill="1" applyBorder="1" applyAlignment="1" applyProtection="1">
      <alignment horizontal="center" vertical="top"/>
      <protection/>
    </xf>
    <xf numFmtId="4" fontId="11" fillId="4" borderId="34" xfId="0" applyNumberFormat="1" applyFont="1" applyFill="1" applyBorder="1" applyAlignment="1" applyProtection="1">
      <alignment horizontal="center" vertical="top"/>
      <protection/>
    </xf>
    <xf numFmtId="0" fontId="0" fillId="4" borderId="0" xfId="0" applyFill="1" applyAlignment="1" applyProtection="1">
      <alignment horizontal="center"/>
      <protection/>
    </xf>
    <xf numFmtId="2" fontId="0" fillId="4" borderId="28" xfId="0" applyNumberFormat="1" applyFont="1" applyFill="1" applyBorder="1" applyAlignment="1" applyProtection="1">
      <alignment/>
      <protection/>
    </xf>
    <xf numFmtId="0" fontId="2" fillId="4" borderId="4" xfId="0" applyFont="1" applyFill="1" applyBorder="1" applyAlignment="1" applyProtection="1">
      <alignment horizontal="right" vertical="center"/>
      <protection/>
    </xf>
    <xf numFmtId="0" fontId="2" fillId="4" borderId="4" xfId="0" applyFont="1" applyFill="1" applyBorder="1" applyAlignment="1" applyProtection="1">
      <alignment horizontal="justify" vertical="top" wrapText="1"/>
      <protection/>
    </xf>
    <xf numFmtId="0" fontId="0" fillId="4" borderId="4" xfId="0" applyFont="1" applyFill="1" applyBorder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4" borderId="4" xfId="0" applyFont="1" applyFill="1" applyBorder="1" applyAlignment="1" applyProtection="1">
      <alignment horizontal="right" vertical="center"/>
      <protection/>
    </xf>
    <xf numFmtId="0" fontId="0" fillId="4" borderId="4" xfId="0" applyFont="1" applyFill="1" applyBorder="1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2" fontId="0" fillId="4" borderId="35" xfId="0" applyNumberFormat="1" applyFont="1" applyFill="1" applyBorder="1" applyAlignment="1" applyProtection="1">
      <alignment/>
      <protection/>
    </xf>
    <xf numFmtId="0" fontId="0" fillId="4" borderId="6" xfId="0" applyFont="1" applyFill="1" applyBorder="1" applyAlignment="1" applyProtection="1">
      <alignment horizontal="left" vertical="center"/>
      <protection/>
    </xf>
    <xf numFmtId="0" fontId="0" fillId="4" borderId="6" xfId="0" applyFont="1" applyFill="1" applyBorder="1" applyAlignment="1" applyProtection="1">
      <alignment horizontal="justify" vertical="top" wrapText="1"/>
      <protection/>
    </xf>
    <xf numFmtId="0" fontId="0" fillId="4" borderId="6" xfId="0" applyFont="1" applyFill="1" applyBorder="1" applyAlignment="1" applyProtection="1">
      <alignment horizontal="center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43" fontId="2" fillId="4" borderId="38" xfId="0" applyNumberFormat="1" applyFont="1" applyFill="1" applyBorder="1" applyAlignment="1" applyProtection="1">
      <alignment/>
      <protection/>
    </xf>
    <xf numFmtId="43" fontId="0" fillId="4" borderId="0" xfId="0" applyNumberFormat="1" applyFill="1" applyAlignment="1" applyProtection="1">
      <alignment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4" fontId="3" fillId="4" borderId="0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 applyBorder="1" applyAlignment="1" applyProtection="1">
      <alignment vertical="center"/>
      <protection/>
    </xf>
    <xf numFmtId="165" fontId="0" fillId="4" borderId="0" xfId="0" applyNumberFormat="1" applyFill="1" applyBorder="1" applyAlignment="1" applyProtection="1">
      <alignment vertical="center"/>
      <protection/>
    </xf>
    <xf numFmtId="167" fontId="0" fillId="4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8" fillId="4" borderId="0" xfId="0" applyFont="1" applyFill="1" applyAlignment="1" applyProtection="1">
      <alignment horizontal="center"/>
      <protection locked="0"/>
    </xf>
    <xf numFmtId="176" fontId="19" fillId="4" borderId="25" xfId="0" applyNumberFormat="1" applyFont="1" applyFill="1" applyBorder="1" applyAlignment="1" applyProtection="1">
      <alignment horizontal="center" vertical="top"/>
      <protection locked="0"/>
    </xf>
    <xf numFmtId="4" fontId="19" fillId="4" borderId="21" xfId="0" applyNumberFormat="1" applyFont="1" applyFill="1" applyBorder="1" applyAlignment="1" applyProtection="1">
      <alignment horizontal="center" vertical="top"/>
      <protection locked="0"/>
    </xf>
    <xf numFmtId="10" fontId="20" fillId="4" borderId="21" xfId="18" applyNumberFormat="1" applyFont="1" applyFill="1" applyBorder="1" applyAlignment="1" applyProtection="1">
      <alignment horizontal="center" vertical="top"/>
      <protection locked="0"/>
    </xf>
    <xf numFmtId="2" fontId="4" fillId="0" borderId="0" xfId="17" applyNumberFormat="1" applyProtection="1">
      <alignment/>
      <protection/>
    </xf>
    <xf numFmtId="0" fontId="18" fillId="4" borderId="0" xfId="0" applyFont="1" applyFill="1" applyAlignment="1" applyProtection="1">
      <alignment horizontal="center"/>
      <protection/>
    </xf>
    <xf numFmtId="2" fontId="17" fillId="0" borderId="0" xfId="17" applyNumberFormat="1" applyFont="1" applyProtection="1">
      <alignment/>
      <protection/>
    </xf>
    <xf numFmtId="43" fontId="0" fillId="4" borderId="14" xfId="19" applyFont="1" applyFill="1" applyBorder="1" applyAlignment="1" applyProtection="1">
      <alignment horizontal="left"/>
      <protection/>
    </xf>
    <xf numFmtId="43" fontId="0" fillId="4" borderId="14" xfId="19" applyFont="1" applyFill="1" applyBorder="1" applyAlignment="1" applyProtection="1">
      <alignment horizontal="left"/>
      <protection/>
    </xf>
    <xf numFmtId="2" fontId="4" fillId="4" borderId="14" xfId="17" applyNumberFormat="1" applyFont="1" applyFill="1" applyBorder="1" applyProtection="1">
      <alignment/>
      <protection/>
    </xf>
    <xf numFmtId="43" fontId="1" fillId="4" borderId="14" xfId="19" applyFont="1" applyFill="1" applyBorder="1" applyAlignment="1" applyProtection="1">
      <alignment horizontal="center"/>
      <protection/>
    </xf>
    <xf numFmtId="2" fontId="0" fillId="0" borderId="39" xfId="17" applyNumberFormat="1" applyFont="1" applyBorder="1" applyProtection="1">
      <alignment/>
      <protection/>
    </xf>
    <xf numFmtId="2" fontId="0" fillId="0" borderId="40" xfId="17" applyNumberFormat="1" applyFont="1" applyBorder="1" applyProtection="1">
      <alignment/>
      <protection/>
    </xf>
    <xf numFmtId="2" fontId="0" fillId="0" borderId="41" xfId="17" applyNumberFormat="1" applyFont="1" applyBorder="1" applyProtection="1">
      <alignment/>
      <protection/>
    </xf>
    <xf numFmtId="2" fontId="0" fillId="0" borderId="41" xfId="17" applyNumberFormat="1" applyFont="1" applyBorder="1" applyAlignment="1" applyProtection="1">
      <alignment horizontal="center"/>
      <protection/>
    </xf>
    <xf numFmtId="2" fontId="0" fillId="0" borderId="0" xfId="17" applyNumberFormat="1" applyFont="1" applyBorder="1" applyAlignment="1" applyProtection="1">
      <alignment horizontal="center"/>
      <protection/>
    </xf>
    <xf numFmtId="2" fontId="2" fillId="0" borderId="23" xfId="17" applyNumberFormat="1" applyFont="1" applyBorder="1" applyAlignment="1" applyProtection="1">
      <alignment horizontal="center"/>
      <protection/>
    </xf>
    <xf numFmtId="2" fontId="2" fillId="0" borderId="26" xfId="17" applyNumberFormat="1" applyFont="1" applyBorder="1" applyAlignment="1" applyProtection="1">
      <alignment horizontal="center"/>
      <protection/>
    </xf>
    <xf numFmtId="2" fontId="2" fillId="0" borderId="22" xfId="17" applyNumberFormat="1" applyFont="1" applyBorder="1" applyAlignment="1" applyProtection="1">
      <alignment horizontal="center"/>
      <protection/>
    </xf>
    <xf numFmtId="2" fontId="0" fillId="0" borderId="0" xfId="17" applyNumberFormat="1" applyFont="1" applyProtection="1">
      <alignment/>
      <protection/>
    </xf>
    <xf numFmtId="2" fontId="2" fillId="0" borderId="12" xfId="17" applyNumberFormat="1" applyFont="1" applyBorder="1" applyAlignment="1" applyProtection="1">
      <alignment horizontal="center"/>
      <protection/>
    </xf>
    <xf numFmtId="2" fontId="2" fillId="0" borderId="5" xfId="17" applyNumberFormat="1" applyFont="1" applyBorder="1" applyAlignment="1" applyProtection="1">
      <alignment horizontal="centerContinuous"/>
      <protection/>
    </xf>
    <xf numFmtId="2" fontId="2" fillId="0" borderId="5" xfId="17" applyNumberFormat="1" applyFont="1" applyBorder="1" applyAlignment="1" applyProtection="1">
      <alignment horizontal="center"/>
      <protection/>
    </xf>
    <xf numFmtId="2" fontId="2" fillId="0" borderId="29" xfId="17" applyNumberFormat="1" applyFont="1" applyBorder="1" applyAlignment="1" applyProtection="1">
      <alignment horizontal="center"/>
      <protection/>
    </xf>
    <xf numFmtId="2" fontId="2" fillId="4" borderId="33" xfId="17" applyNumberFormat="1" applyFont="1" applyFill="1" applyBorder="1" applyAlignment="1" applyProtection="1">
      <alignment horizontal="centerContinuous"/>
      <protection/>
    </xf>
    <xf numFmtId="2" fontId="2" fillId="4" borderId="34" xfId="17" applyNumberFormat="1" applyFont="1" applyFill="1" applyBorder="1" applyAlignment="1" applyProtection="1">
      <alignment horizontal="centerContinuous"/>
      <protection/>
    </xf>
    <xf numFmtId="2" fontId="2" fillId="5" borderId="33" xfId="17" applyNumberFormat="1" applyFont="1" applyFill="1" applyBorder="1" applyAlignment="1" applyProtection="1">
      <alignment horizontal="centerContinuous"/>
      <protection/>
    </xf>
    <xf numFmtId="2" fontId="2" fillId="5" borderId="34" xfId="17" applyNumberFormat="1" applyFont="1" applyFill="1" applyBorder="1" applyAlignment="1" applyProtection="1">
      <alignment horizontal="centerContinuous"/>
      <protection/>
    </xf>
    <xf numFmtId="2" fontId="2" fillId="0" borderId="29" xfId="17" applyNumberFormat="1" applyFont="1" applyBorder="1" applyAlignment="1" applyProtection="1">
      <alignment horizontal="centerContinuous"/>
      <protection/>
    </xf>
    <xf numFmtId="2" fontId="2" fillId="0" borderId="30" xfId="17" applyNumberFormat="1" applyFont="1" applyBorder="1" applyAlignment="1" applyProtection="1">
      <alignment horizontal="centerContinuous"/>
      <protection/>
    </xf>
    <xf numFmtId="2" fontId="2" fillId="0" borderId="30" xfId="17" applyNumberFormat="1" applyFont="1" applyBorder="1" applyAlignment="1" applyProtection="1">
      <alignment horizontal="center"/>
      <protection/>
    </xf>
    <xf numFmtId="2" fontId="2" fillId="4" borderId="6" xfId="17" applyNumberFormat="1" applyFont="1" applyFill="1" applyBorder="1" applyAlignment="1" applyProtection="1">
      <alignment horizontal="centerContinuous"/>
      <protection/>
    </xf>
    <xf numFmtId="2" fontId="2" fillId="5" borderId="6" xfId="17" applyNumberFormat="1" applyFont="1" applyFill="1" applyBorder="1" applyAlignment="1" applyProtection="1">
      <alignment horizontal="centerContinuous"/>
      <protection/>
    </xf>
    <xf numFmtId="1" fontId="0" fillId="0" borderId="35" xfId="17" applyNumberFormat="1" applyFont="1" applyBorder="1" applyAlignment="1" applyProtection="1">
      <alignment horizontal="center" vertical="center"/>
      <protection/>
    </xf>
    <xf numFmtId="2" fontId="0" fillId="0" borderId="33" xfId="17" applyNumberFormat="1" applyFont="1" applyBorder="1" applyAlignment="1" applyProtection="1">
      <alignment horizontal="left" vertical="center"/>
      <protection/>
    </xf>
    <xf numFmtId="2" fontId="0" fillId="0" borderId="34" xfId="17" applyNumberFormat="1" applyFont="1" applyBorder="1" applyAlignment="1" applyProtection="1">
      <alignment horizontal="left" vertical="center"/>
      <protection/>
    </xf>
    <xf numFmtId="180" fontId="0" fillId="6" borderId="6" xfId="17" applyNumberFormat="1" applyFont="1" applyFill="1" applyBorder="1" applyAlignment="1" applyProtection="1">
      <alignment horizontal="center" vertical="center"/>
      <protection/>
    </xf>
    <xf numFmtId="43" fontId="0" fillId="0" borderId="6" xfId="19" applyFont="1" applyBorder="1" applyAlignment="1" applyProtection="1">
      <alignment horizontal="center" vertical="center"/>
      <protection/>
    </xf>
    <xf numFmtId="43" fontId="1" fillId="0" borderId="4" xfId="19" applyFont="1" applyBorder="1" applyAlignment="1" applyProtection="1">
      <alignment horizontal="left" vertical="center"/>
      <protection/>
    </xf>
    <xf numFmtId="43" fontId="0" fillId="4" borderId="4" xfId="19" applyFont="1" applyFill="1" applyBorder="1" applyAlignment="1" applyProtection="1">
      <alignment/>
      <protection/>
    </xf>
    <xf numFmtId="2" fontId="0" fillId="5" borderId="4" xfId="17" applyNumberFormat="1" applyFont="1" applyFill="1" applyBorder="1" applyProtection="1">
      <alignment/>
      <protection/>
    </xf>
    <xf numFmtId="1" fontId="0" fillId="0" borderId="42" xfId="17" applyNumberFormat="1" applyFont="1" applyBorder="1" applyAlignment="1" applyProtection="1">
      <alignment horizontal="center" vertical="center"/>
      <protection/>
    </xf>
    <xf numFmtId="2" fontId="0" fillId="0" borderId="23" xfId="17" applyNumberFormat="1" applyFont="1" applyBorder="1" applyAlignment="1" applyProtection="1">
      <alignment horizontal="left" vertical="center"/>
      <protection/>
    </xf>
    <xf numFmtId="2" fontId="0" fillId="0" borderId="22" xfId="17" applyNumberFormat="1" applyFont="1" applyBorder="1" applyAlignment="1" applyProtection="1">
      <alignment horizontal="left" vertical="center"/>
      <protection/>
    </xf>
    <xf numFmtId="180" fontId="0" fillId="6" borderId="3" xfId="17" applyNumberFormat="1" applyFont="1" applyFill="1" applyBorder="1" applyAlignment="1" applyProtection="1">
      <alignment horizontal="center" vertical="center"/>
      <protection/>
    </xf>
    <xf numFmtId="43" fontId="0" fillId="0" borderId="3" xfId="19" applyFont="1" applyBorder="1" applyAlignment="1" applyProtection="1">
      <alignment horizontal="center" vertical="center"/>
      <protection/>
    </xf>
    <xf numFmtId="1" fontId="0" fillId="0" borderId="4" xfId="17" applyNumberFormat="1" applyFont="1" applyBorder="1" applyAlignment="1" applyProtection="1">
      <alignment horizontal="center" vertical="center"/>
      <protection/>
    </xf>
    <xf numFmtId="2" fontId="0" fillId="0" borderId="4" xfId="17" applyNumberFormat="1" applyFont="1" applyBorder="1" applyAlignment="1" applyProtection="1">
      <alignment horizontal="left" vertical="center"/>
      <protection/>
    </xf>
    <xf numFmtId="2" fontId="0" fillId="5" borderId="0" xfId="17" applyNumberFormat="1" applyFont="1" applyFill="1" applyBorder="1" applyProtection="1">
      <alignment/>
      <protection/>
    </xf>
    <xf numFmtId="1" fontId="0" fillId="7" borderId="0" xfId="17" applyNumberFormat="1" applyFont="1" applyFill="1" applyBorder="1" applyAlignment="1" applyProtection="1">
      <alignment horizontal="center"/>
      <protection/>
    </xf>
    <xf numFmtId="2" fontId="0" fillId="7" borderId="0" xfId="17" applyNumberFormat="1" applyFont="1" applyFill="1" applyBorder="1" applyProtection="1">
      <alignment/>
      <protection/>
    </xf>
    <xf numFmtId="180" fontId="0" fillId="7" borderId="0" xfId="17" applyNumberFormat="1" applyFont="1" applyFill="1" applyBorder="1" applyAlignment="1" applyProtection="1">
      <alignment horizontal="right"/>
      <protection/>
    </xf>
    <xf numFmtId="2" fontId="0" fillId="7" borderId="0" xfId="17" applyNumberFormat="1" applyFont="1" applyFill="1" applyBorder="1" applyAlignment="1" applyProtection="1">
      <alignment horizontal="center"/>
      <protection/>
    </xf>
    <xf numFmtId="2" fontId="0" fillId="4" borderId="0" xfId="17" applyNumberFormat="1" applyFont="1" applyFill="1" applyBorder="1" applyProtection="1">
      <alignment/>
      <protection/>
    </xf>
    <xf numFmtId="2" fontId="2" fillId="0" borderId="36" xfId="17" applyNumberFormat="1" applyFont="1" applyBorder="1" applyAlignment="1" applyProtection="1">
      <alignment horizontal="center" vertical="center"/>
      <protection/>
    </xf>
    <xf numFmtId="2" fontId="2" fillId="0" borderId="37" xfId="17" applyNumberFormat="1" applyFont="1" applyBorder="1" applyAlignment="1" applyProtection="1">
      <alignment horizontal="center" vertical="center"/>
      <protection/>
    </xf>
    <xf numFmtId="2" fontId="2" fillId="0" borderId="43" xfId="17" applyNumberFormat="1" applyFont="1" applyBorder="1" applyAlignment="1" applyProtection="1">
      <alignment horizontal="center" vertical="center"/>
      <protection/>
    </xf>
    <xf numFmtId="4" fontId="2" fillId="4" borderId="37" xfId="17" applyNumberFormat="1" applyFont="1" applyFill="1" applyBorder="1" applyProtection="1">
      <alignment/>
      <protection/>
    </xf>
    <xf numFmtId="2" fontId="2" fillId="0" borderId="44" xfId="17" applyNumberFormat="1" applyFont="1" applyBorder="1" applyAlignment="1" applyProtection="1">
      <alignment horizontal="center"/>
      <protection/>
    </xf>
    <xf numFmtId="10" fontId="0" fillId="4" borderId="44" xfId="18" applyNumberFormat="1" applyFont="1" applyFill="1" applyBorder="1" applyAlignment="1" applyProtection="1">
      <alignment horizontal="centerContinuous"/>
      <protection/>
    </xf>
    <xf numFmtId="10" fontId="2" fillId="4" borderId="45" xfId="18" applyNumberFormat="1" applyFont="1" applyFill="1" applyBorder="1" applyAlignment="1" applyProtection="1">
      <alignment/>
      <protection/>
    </xf>
    <xf numFmtId="43" fontId="0" fillId="5" borderId="44" xfId="19" applyFont="1" applyFill="1" applyBorder="1" applyAlignment="1" applyProtection="1">
      <alignment horizontal="centerContinuous"/>
      <protection/>
    </xf>
    <xf numFmtId="9" fontId="2" fillId="5" borderId="45" xfId="18" applyFont="1" applyFill="1" applyBorder="1" applyAlignment="1" applyProtection="1">
      <alignment/>
      <protection/>
    </xf>
    <xf numFmtId="2" fontId="0" fillId="4" borderId="0" xfId="17" applyNumberFormat="1" applyFont="1" applyFill="1" applyProtection="1">
      <alignment/>
      <protection/>
    </xf>
    <xf numFmtId="2" fontId="0" fillId="4" borderId="0" xfId="17" applyNumberFormat="1" applyFont="1" applyFill="1" applyAlignment="1" applyProtection="1">
      <alignment horizontal="center"/>
      <protection/>
    </xf>
    <xf numFmtId="2" fontId="2" fillId="0" borderId="24" xfId="17" applyNumberFormat="1" applyFont="1" applyBorder="1" applyAlignment="1" applyProtection="1">
      <alignment horizontal="center" vertical="center"/>
      <protection/>
    </xf>
    <xf numFmtId="2" fontId="2" fillId="0" borderId="25" xfId="17" applyNumberFormat="1" applyFont="1" applyBorder="1" applyAlignment="1" applyProtection="1">
      <alignment horizontal="center" vertical="center"/>
      <protection/>
    </xf>
    <xf numFmtId="2" fontId="2" fillId="0" borderId="21" xfId="17" applyNumberFormat="1" applyFont="1" applyBorder="1" applyAlignment="1" applyProtection="1">
      <alignment horizontal="center" vertical="center"/>
      <protection/>
    </xf>
    <xf numFmtId="43" fontId="2" fillId="0" borderId="21" xfId="19" applyFont="1" applyBorder="1" applyAlignment="1" applyProtection="1">
      <alignment vertical="center"/>
      <protection/>
    </xf>
    <xf numFmtId="2" fontId="0" fillId="0" borderId="4" xfId="17" applyNumberFormat="1" applyFont="1" applyBorder="1" applyAlignment="1" applyProtection="1">
      <alignment horizontal="center" vertical="center"/>
      <protection/>
    </xf>
    <xf numFmtId="2" fontId="0" fillId="0" borderId="24" xfId="17" applyNumberFormat="1" applyFont="1" applyBorder="1" applyAlignment="1" applyProtection="1">
      <alignment horizontal="center" vertical="center"/>
      <protection/>
    </xf>
    <xf numFmtId="4" fontId="2" fillId="0" borderId="4" xfId="17" applyNumberFormat="1" applyFont="1" applyBorder="1" applyAlignment="1" applyProtection="1">
      <alignment horizontal="center" vertical="center"/>
      <protection/>
    </xf>
    <xf numFmtId="4" fontId="2" fillId="0" borderId="24" xfId="17" applyNumberFormat="1" applyFont="1" applyBorder="1" applyAlignment="1" applyProtection="1">
      <alignment horizontal="center" vertical="center"/>
      <protection/>
    </xf>
    <xf numFmtId="4" fontId="2" fillId="0" borderId="21" xfId="17" applyNumberFormat="1" applyFont="1" applyBorder="1" applyAlignment="1" applyProtection="1">
      <alignment horizontal="center" vertical="center"/>
      <protection/>
    </xf>
    <xf numFmtId="2" fontId="4" fillId="0" borderId="0" xfId="17" applyNumberFormat="1" applyFont="1" applyProtection="1">
      <alignment/>
      <protection/>
    </xf>
    <xf numFmtId="2" fontId="4" fillId="0" borderId="0" xfId="17" applyNumberFormat="1" applyFont="1" applyAlignment="1" applyProtection="1">
      <alignment horizontal="center"/>
      <protection/>
    </xf>
    <xf numFmtId="2" fontId="4" fillId="0" borderId="0" xfId="17" applyNumberFormat="1" applyAlignment="1" applyProtection="1">
      <alignment horizontal="center"/>
      <protection/>
    </xf>
  </cellXfs>
  <cellStyles count="7">
    <cellStyle name="Normal" xfId="0"/>
    <cellStyle name="Currency" xfId="15"/>
    <cellStyle name="Currency [0]" xfId="16"/>
    <cellStyle name="Normal_Plan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133600" y="0"/>
          <a:ext cx="470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Superintendência de Projetos e Custos
Diretoria de Custos</a:t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4714875"/>
          <a:ext cx="1029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
Internet: www.transportes.mg.gov.br / E-mail: dco@transportes.mg.gov.br
Fone Geral: (31) 3239-0999 - Fax: (31) 3239-0899
Sede: Rua Manaus, nº 467 - Bairro Santa Efigênia - CEP 30150-350 - Belo Horizonte - MG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133600" y="0"/>
          <a:ext cx="470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Superintendência de Projetos e Custos
Diretoria de Custos</a:t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4714875"/>
          <a:ext cx="1029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
Internet: www.transportes.mg.gov.br / E-mail: dco@transportes.mg.gov.br
Fone Geral: (31) 3239-0999 - Fax: (31) 3239-0899
Sede: Rua Manaus, nº 467 - Bairro Santa Efigênia - CEP 30150-350 - Belo Horizonte - MG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gnes.PREFPATOS\Meus%20documentos\ARQUIVOS%202012\CAMPO%20FUTEBOL-%20MAJOR%20PORTO\ALAMBRADO-JUNHO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gnes.PREFPATOS\Meus%20documentos\ARQUIVOS%202012\ASSENTAMENTOS%20PRECARIOS%20II%20-%20JUNHO.12\PAVIMENTA&#199;&#195;O\PAVIMENTA&#199;&#195;O%20RUAS%20ACESSO%20PARQUE%2004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MPO FUTEBOL"/>
      <sheetName val="BDI"/>
      <sheetName val="M.C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"/>
      <sheetName val="LOGRADOUROS"/>
      <sheetName val="MEMORIAS DE CÁLCULO"/>
      <sheetName val="Plan1"/>
      <sheetName val="BD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K22" sqref="K22"/>
    </sheetView>
  </sheetViews>
  <sheetFormatPr defaultColWidth="9.140625" defaultRowHeight="12.75"/>
  <cols>
    <col min="1" max="1" width="8.421875" style="13" customWidth="1"/>
    <col min="2" max="2" width="40.7109375" style="5" customWidth="1"/>
    <col min="3" max="3" width="5.421875" style="5" customWidth="1"/>
    <col min="4" max="4" width="9.57421875" style="5" customWidth="1"/>
    <col min="5" max="5" width="8.7109375" style="5" customWidth="1"/>
    <col min="6" max="6" width="11.7109375" style="5" customWidth="1"/>
    <col min="7" max="16384" width="9.140625" style="3" customWidth="1"/>
  </cols>
  <sheetData>
    <row r="1" spans="1:6" ht="12.75">
      <c r="A1" s="4"/>
      <c r="B1" s="87"/>
      <c r="C1" s="87"/>
      <c r="D1" s="87"/>
      <c r="E1" s="87"/>
      <c r="F1" s="87"/>
    </row>
    <row r="2" spans="1:6" ht="12.75">
      <c r="A2" s="4"/>
      <c r="B2" s="6"/>
      <c r="C2" s="7"/>
      <c r="D2" s="7"/>
      <c r="E2" s="8"/>
      <c r="F2" s="8"/>
    </row>
    <row r="3" spans="1:6" ht="12.75">
      <c r="A3" s="4"/>
      <c r="B3" s="6"/>
      <c r="C3" s="7"/>
      <c r="D3" s="7"/>
      <c r="E3" s="8"/>
      <c r="F3" s="8"/>
    </row>
    <row r="4" spans="1:6" ht="12.75">
      <c r="A4" s="4"/>
      <c r="B4" s="6"/>
      <c r="C4" s="7"/>
      <c r="D4" s="7"/>
      <c r="E4" s="8"/>
      <c r="F4" s="8"/>
    </row>
    <row r="5" spans="1:6" ht="12.75">
      <c r="A5" s="4"/>
      <c r="B5" s="6"/>
      <c r="C5" s="7"/>
      <c r="D5" s="7"/>
      <c r="E5" s="8"/>
      <c r="F5" s="8"/>
    </row>
    <row r="6" spans="1:6" ht="12.75">
      <c r="A6" s="4"/>
      <c r="B6" s="6"/>
      <c r="C6" s="7"/>
      <c r="D6" s="7"/>
      <c r="E6" s="8"/>
      <c r="F6" s="8"/>
    </row>
    <row r="7" spans="1:6" ht="19.5">
      <c r="A7" s="88" t="s">
        <v>1</v>
      </c>
      <c r="B7" s="88"/>
      <c r="C7" s="88"/>
      <c r="D7" s="88"/>
      <c r="E7" s="88"/>
      <c r="F7" s="88"/>
    </row>
    <row r="8" spans="1:6" ht="15" customHeight="1">
      <c r="A8" s="89"/>
      <c r="B8" s="89"/>
      <c r="C8" s="89"/>
      <c r="D8" s="89"/>
      <c r="E8" s="89"/>
      <c r="F8" s="89"/>
    </row>
    <row r="9" spans="1:6" ht="15" customHeight="1">
      <c r="A9" s="9" t="s">
        <v>23</v>
      </c>
      <c r="B9" s="9"/>
      <c r="C9" s="9"/>
      <c r="D9" s="9"/>
      <c r="E9" s="9"/>
      <c r="F9" s="9"/>
    </row>
    <row r="10" ht="15" customHeight="1" thickBot="1">
      <c r="A10" s="10"/>
    </row>
    <row r="11" spans="1:6" ht="15" customHeight="1">
      <c r="A11" s="37" t="s">
        <v>20</v>
      </c>
      <c r="B11" s="38" t="s">
        <v>2</v>
      </c>
      <c r="C11" s="39"/>
      <c r="D11" s="39"/>
      <c r="E11" s="40" t="s">
        <v>13</v>
      </c>
      <c r="F11" s="1"/>
    </row>
    <row r="12" spans="1:6" ht="15" customHeight="1">
      <c r="A12" s="41" t="s">
        <v>19</v>
      </c>
      <c r="B12" s="24" t="s">
        <v>0</v>
      </c>
      <c r="C12" s="25"/>
      <c r="D12" s="25"/>
      <c r="E12" s="25"/>
      <c r="F12" s="2"/>
    </row>
    <row r="13" spans="1:6" ht="15" customHeight="1">
      <c r="A13" s="41" t="s">
        <v>11</v>
      </c>
      <c r="B13" s="26" t="s">
        <v>14</v>
      </c>
      <c r="C13" s="25"/>
      <c r="D13" s="25"/>
      <c r="E13" s="25"/>
      <c r="F13" s="2"/>
    </row>
    <row r="14" spans="1:6" ht="15" customHeight="1" thickBot="1">
      <c r="A14" s="57" t="s">
        <v>12</v>
      </c>
      <c r="B14" s="60" t="s">
        <v>22</v>
      </c>
      <c r="C14" s="58"/>
      <c r="D14" s="58"/>
      <c r="E14" s="58"/>
      <c r="F14" s="59" t="s">
        <v>21</v>
      </c>
    </row>
    <row r="15" spans="1:6" ht="15" customHeight="1" thickBot="1">
      <c r="A15" s="62" t="s">
        <v>24</v>
      </c>
      <c r="B15" s="63"/>
      <c r="C15" s="63"/>
      <c r="D15" s="63"/>
      <c r="E15" s="63"/>
      <c r="F15" s="64"/>
    </row>
    <row r="16" spans="1:6" ht="15" customHeight="1" thickTop="1">
      <c r="A16" s="91" t="s">
        <v>3</v>
      </c>
      <c r="B16" s="93" t="s">
        <v>4</v>
      </c>
      <c r="C16" s="95" t="s">
        <v>5</v>
      </c>
      <c r="D16" s="95" t="s">
        <v>6</v>
      </c>
      <c r="E16" s="27" t="s">
        <v>17</v>
      </c>
      <c r="F16" s="42"/>
    </row>
    <row r="17" spans="1:6" ht="15" customHeight="1">
      <c r="A17" s="92"/>
      <c r="B17" s="94"/>
      <c r="C17" s="96"/>
      <c r="D17" s="96"/>
      <c r="E17" s="28" t="s">
        <v>18</v>
      </c>
      <c r="F17" s="43" t="s">
        <v>10</v>
      </c>
    </row>
    <row r="18" spans="1:6" ht="48">
      <c r="A18" s="44" t="s">
        <v>15</v>
      </c>
      <c r="B18" s="12" t="s">
        <v>7</v>
      </c>
      <c r="C18" s="31" t="s">
        <v>8</v>
      </c>
      <c r="D18" s="14">
        <v>344</v>
      </c>
      <c r="E18" s="34">
        <v>49.85</v>
      </c>
      <c r="F18" s="45">
        <f>D18*E18</f>
        <v>17148.4</v>
      </c>
    </row>
    <row r="19" spans="1:6" ht="36">
      <c r="A19" s="44" t="s">
        <v>16</v>
      </c>
      <c r="B19" s="12" t="s">
        <v>9</v>
      </c>
      <c r="C19" s="30" t="s">
        <v>5</v>
      </c>
      <c r="D19" s="15">
        <v>1</v>
      </c>
      <c r="E19" s="35">
        <v>275</v>
      </c>
      <c r="F19" s="45">
        <f>D19*E19</f>
        <v>275</v>
      </c>
    </row>
    <row r="20" spans="1:6" ht="15" customHeight="1">
      <c r="A20" s="46"/>
      <c r="C20" s="32"/>
      <c r="E20" s="29"/>
      <c r="F20" s="47"/>
    </row>
    <row r="21" spans="1:6" ht="15" customHeight="1">
      <c r="A21" s="46"/>
      <c r="C21" s="32"/>
      <c r="E21" s="32"/>
      <c r="F21" s="48"/>
    </row>
    <row r="22" spans="1:6" ht="15" customHeight="1">
      <c r="A22" s="44"/>
      <c r="B22" s="16"/>
      <c r="C22" s="32"/>
      <c r="E22" s="32"/>
      <c r="F22" s="48"/>
    </row>
    <row r="23" spans="1:6" ht="15" customHeight="1">
      <c r="A23" s="44"/>
      <c r="B23" s="16"/>
      <c r="C23" s="32"/>
      <c r="D23" s="17"/>
      <c r="E23" s="32"/>
      <c r="F23" s="48"/>
    </row>
    <row r="24" spans="1:6" ht="15" customHeight="1">
      <c r="A24" s="44"/>
      <c r="B24" s="16"/>
      <c r="C24" s="32"/>
      <c r="E24" s="32"/>
      <c r="F24" s="48"/>
    </row>
    <row r="25" spans="1:6" ht="15" customHeight="1">
      <c r="A25" s="44"/>
      <c r="B25" s="16"/>
      <c r="C25" s="32"/>
      <c r="E25" s="32"/>
      <c r="F25" s="48"/>
    </row>
    <row r="26" spans="1:6" ht="15" customHeight="1">
      <c r="A26" s="46"/>
      <c r="C26" s="32"/>
      <c r="E26" s="32"/>
      <c r="F26" s="48"/>
    </row>
    <row r="27" spans="1:6" ht="15" customHeight="1">
      <c r="A27" s="49"/>
      <c r="B27" s="18"/>
      <c r="C27" s="33"/>
      <c r="E27" s="32"/>
      <c r="F27" s="48"/>
    </row>
    <row r="28" spans="1:6" ht="15" customHeight="1">
      <c r="A28" s="46"/>
      <c r="B28" s="19"/>
      <c r="C28" s="32"/>
      <c r="E28" s="32"/>
      <c r="F28" s="48"/>
    </row>
    <row r="29" spans="1:6" ht="15" customHeight="1">
      <c r="A29" s="44"/>
      <c r="B29" s="16"/>
      <c r="C29" s="30"/>
      <c r="D29" s="20"/>
      <c r="E29" s="36"/>
      <c r="F29" s="50"/>
    </row>
    <row r="30" spans="1:6" ht="15" customHeight="1">
      <c r="A30" s="44"/>
      <c r="B30" s="22"/>
      <c r="C30" s="30"/>
      <c r="D30" s="20"/>
      <c r="E30" s="36"/>
      <c r="F30" s="50"/>
    </row>
    <row r="31" spans="1:6" ht="15" customHeight="1">
      <c r="A31" s="44"/>
      <c r="B31" s="16"/>
      <c r="C31" s="30"/>
      <c r="D31" s="14"/>
      <c r="E31" s="36"/>
      <c r="F31" s="45"/>
    </row>
    <row r="32" spans="1:6" ht="15" customHeight="1">
      <c r="A32" s="44"/>
      <c r="B32" s="16"/>
      <c r="C32" s="30"/>
      <c r="D32" s="14"/>
      <c r="E32" s="36"/>
      <c r="F32" s="45"/>
    </row>
    <row r="33" spans="1:6" ht="15" customHeight="1">
      <c r="A33" s="44"/>
      <c r="B33" s="16"/>
      <c r="C33" s="30"/>
      <c r="D33" s="14"/>
      <c r="E33" s="29"/>
      <c r="F33" s="61">
        <f>SUM(F18:F32)</f>
        <v>17423.4</v>
      </c>
    </row>
    <row r="34" spans="1:6" ht="15" customHeight="1">
      <c r="A34" s="44"/>
      <c r="B34" s="16"/>
      <c r="C34" s="30"/>
      <c r="D34" s="14"/>
      <c r="E34" s="36"/>
      <c r="F34" s="45"/>
    </row>
    <row r="35" spans="1:6" ht="15" customHeight="1">
      <c r="A35" s="44"/>
      <c r="B35" s="16"/>
      <c r="C35" s="30"/>
      <c r="D35" s="14"/>
      <c r="E35" s="36"/>
      <c r="F35" s="45"/>
    </row>
    <row r="36" spans="1:6" ht="15" customHeight="1" thickBot="1">
      <c r="A36" s="51"/>
      <c r="B36" s="52"/>
      <c r="C36" s="53"/>
      <c r="D36" s="54"/>
      <c r="E36" s="55"/>
      <c r="F36" s="56"/>
    </row>
    <row r="40" spans="1:6" ht="12.75">
      <c r="A40" s="90"/>
      <c r="B40" s="90"/>
      <c r="C40" s="90"/>
      <c r="D40" s="90"/>
      <c r="E40" s="90"/>
      <c r="F40" s="9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spans="1:6" ht="12.75">
      <c r="A45" s="11"/>
      <c r="B45" s="11"/>
      <c r="C45" s="11"/>
      <c r="D45" s="11"/>
      <c r="E45" s="11"/>
      <c r="F45" s="11"/>
    </row>
    <row r="46" spans="1:6" ht="12.75">
      <c r="A46" s="11"/>
      <c r="B46" s="16"/>
      <c r="C46" s="13"/>
      <c r="D46" s="14"/>
      <c r="E46" s="14"/>
      <c r="F46" s="14"/>
    </row>
    <row r="47" spans="1:6" ht="12.75">
      <c r="A47" s="11"/>
      <c r="B47" s="16"/>
      <c r="C47" s="13"/>
      <c r="D47" s="20"/>
      <c r="E47" s="14"/>
      <c r="F47" s="14"/>
    </row>
    <row r="48" spans="1:6" ht="12.75">
      <c r="A48" s="11"/>
      <c r="B48" s="16"/>
      <c r="C48" s="13"/>
      <c r="D48" s="20"/>
      <c r="E48" s="14"/>
      <c r="F48" s="21"/>
    </row>
    <row r="49" spans="1:6" ht="12.75">
      <c r="A49" s="11"/>
      <c r="B49" s="22"/>
      <c r="C49" s="13"/>
      <c r="D49" s="20"/>
      <c r="E49" s="14"/>
      <c r="F49" s="21"/>
    </row>
    <row r="50" spans="1:6" ht="12.75">
      <c r="A50" s="11"/>
      <c r="B50" s="16"/>
      <c r="C50" s="13"/>
      <c r="D50" s="14"/>
      <c r="E50" s="14"/>
      <c r="F50" s="14"/>
    </row>
    <row r="51" spans="1:6" ht="12.75">
      <c r="A51" s="11"/>
      <c r="B51" s="16"/>
      <c r="C51" s="13"/>
      <c r="D51" s="14"/>
      <c r="E51" s="14"/>
      <c r="F51" s="14"/>
    </row>
    <row r="52" spans="1:6" ht="12.75">
      <c r="A52" s="11"/>
      <c r="B52" s="16"/>
      <c r="C52" s="13"/>
      <c r="D52" s="14"/>
      <c r="E52" s="14"/>
      <c r="F52" s="14"/>
    </row>
    <row r="53" spans="1:6" ht="12.75">
      <c r="A53" s="11"/>
      <c r="B53" s="16"/>
      <c r="C53" s="13"/>
      <c r="D53" s="14"/>
      <c r="E53" s="14"/>
      <c r="F53" s="14"/>
    </row>
    <row r="54" spans="1:6" ht="12.75">
      <c r="A54" s="11"/>
      <c r="B54" s="16"/>
      <c r="C54" s="13"/>
      <c r="D54" s="14"/>
      <c r="E54" s="14"/>
      <c r="F54" s="14"/>
    </row>
    <row r="55" spans="1:6" ht="12.75">
      <c r="A55" s="11"/>
      <c r="B55" s="16"/>
      <c r="C55" s="13"/>
      <c r="D55" s="14"/>
      <c r="E55" s="14"/>
      <c r="F55" s="14"/>
    </row>
    <row r="56" spans="1:6" ht="12.75">
      <c r="A56" s="11"/>
      <c r="B56" s="16"/>
      <c r="C56" s="13"/>
      <c r="D56" s="14"/>
      <c r="E56" s="14"/>
      <c r="F56" s="14"/>
    </row>
    <row r="57" spans="1:6" ht="12.75">
      <c r="A57" s="11"/>
      <c r="B57" s="16"/>
      <c r="C57" s="13"/>
      <c r="D57" s="14"/>
      <c r="E57" s="14"/>
      <c r="F57" s="14"/>
    </row>
    <row r="58" spans="1:6" ht="12.75">
      <c r="A58" s="11"/>
      <c r="B58" s="16"/>
      <c r="C58" s="13"/>
      <c r="D58" s="14"/>
      <c r="E58" s="14"/>
      <c r="F58" s="14"/>
    </row>
    <row r="59" spans="1:6" ht="12.75">
      <c r="A59" s="11"/>
      <c r="B59" s="16"/>
      <c r="C59" s="13"/>
      <c r="D59" s="14"/>
      <c r="E59" s="14"/>
      <c r="F59" s="14"/>
    </row>
    <row r="60" spans="1:6" ht="12.75">
      <c r="A60" s="11"/>
      <c r="B60" s="16"/>
      <c r="C60" s="13"/>
      <c r="D60" s="14"/>
      <c r="E60" s="14"/>
      <c r="F60" s="14"/>
    </row>
    <row r="61" spans="1:6" ht="12.75">
      <c r="A61" s="11"/>
      <c r="B61" s="16"/>
      <c r="C61" s="13"/>
      <c r="D61" s="14"/>
      <c r="E61" s="14"/>
      <c r="F61" s="14"/>
    </row>
    <row r="62" spans="1:6" ht="12.75">
      <c r="A62" s="11"/>
      <c r="B62" s="22"/>
      <c r="C62" s="13"/>
      <c r="D62" s="14"/>
      <c r="E62" s="14"/>
      <c r="F62" s="21"/>
    </row>
    <row r="63" spans="5:6" ht="12.75">
      <c r="E63" s="11"/>
      <c r="F63" s="23"/>
    </row>
    <row r="66" spans="1:2" ht="12.75">
      <c r="A66" s="11"/>
      <c r="B66" s="16"/>
    </row>
    <row r="67" spans="1:2" ht="12.75">
      <c r="A67" s="11"/>
      <c r="B67" s="16"/>
    </row>
    <row r="68" spans="1:2" ht="12.75">
      <c r="A68" s="11"/>
      <c r="B68" s="16"/>
    </row>
    <row r="69" spans="1:2" ht="12.75">
      <c r="A69" s="11"/>
      <c r="B69" s="16"/>
    </row>
    <row r="71" spans="1:3" ht="12.75">
      <c r="A71" s="18"/>
      <c r="B71" s="18"/>
      <c r="C71" s="19"/>
    </row>
    <row r="72" ht="12.75">
      <c r="B72" s="19"/>
    </row>
    <row r="73" ht="12.75">
      <c r="B73" s="19"/>
    </row>
  </sheetData>
  <mergeCells count="8">
    <mergeCell ref="B1:F1"/>
    <mergeCell ref="A7:F7"/>
    <mergeCell ref="A8:F8"/>
    <mergeCell ref="A40:F40"/>
    <mergeCell ref="A16:A17"/>
    <mergeCell ref="B16:B17"/>
    <mergeCell ref="C16:C17"/>
    <mergeCell ref="D16:D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75" zoomScaleNormal="75" workbookViewId="0" topLeftCell="A1">
      <selection activeCell="C32" sqref="C32"/>
    </sheetView>
  </sheetViews>
  <sheetFormatPr defaultColWidth="9.140625" defaultRowHeight="12.75"/>
  <cols>
    <col min="1" max="1" width="17.28125" style="65" customWidth="1"/>
    <col min="2" max="2" width="13.00390625" style="65" customWidth="1"/>
    <col min="3" max="3" width="62.8515625" style="65" customWidth="1"/>
    <col min="4" max="4" width="9.140625" style="65" customWidth="1"/>
    <col min="5" max="6" width="12.7109375" style="65" customWidth="1"/>
    <col min="7" max="7" width="14.7109375" style="65" customWidth="1"/>
    <col min="8" max="8" width="12.7109375" style="65" customWidth="1"/>
    <col min="9" max="9" width="14.7109375" style="65" customWidth="1"/>
    <col min="10" max="10" width="9.140625" style="65" customWidth="1"/>
    <col min="11" max="11" width="11.28125" style="65" bestFit="1" customWidth="1"/>
    <col min="12" max="16384" width="9.140625" style="65" customWidth="1"/>
  </cols>
  <sheetData>
    <row r="1" spans="1:9" ht="30" customHeight="1">
      <c r="A1" s="103" t="s">
        <v>32</v>
      </c>
      <c r="B1" s="103"/>
      <c r="C1" s="103"/>
      <c r="D1" s="103"/>
      <c r="E1" s="103"/>
      <c r="F1" s="103"/>
      <c r="G1" s="103"/>
      <c r="H1" s="103"/>
      <c r="I1" s="103"/>
    </row>
    <row r="2" spans="1:9" ht="30" customHeight="1">
      <c r="A2" s="104" t="s">
        <v>33</v>
      </c>
      <c r="B2" s="104"/>
      <c r="C2" s="104"/>
      <c r="D2" s="104"/>
      <c r="E2" s="104"/>
      <c r="F2" s="104"/>
      <c r="G2" s="104"/>
      <c r="H2" s="104"/>
      <c r="I2" s="104"/>
    </row>
    <row r="3" spans="1:7" ht="23.25">
      <c r="A3" s="68"/>
      <c r="B3" s="68"/>
      <c r="C3" s="68"/>
      <c r="D3" s="68"/>
      <c r="E3" s="68"/>
      <c r="F3" s="68"/>
      <c r="G3" s="68"/>
    </row>
    <row r="4" spans="1:9" ht="23.25">
      <c r="A4" s="105" t="s">
        <v>51</v>
      </c>
      <c r="B4" s="105"/>
      <c r="C4" s="105"/>
      <c r="D4" s="105"/>
      <c r="E4" s="105"/>
      <c r="F4" s="105"/>
      <c r="G4" s="105"/>
      <c r="H4" s="105"/>
      <c r="I4" s="105"/>
    </row>
    <row r="5" spans="1:9" ht="4.5" customHeight="1">
      <c r="A5" s="106"/>
      <c r="B5" s="107"/>
      <c r="C5" s="107"/>
      <c r="D5" s="107"/>
      <c r="E5" s="107"/>
      <c r="F5" s="107"/>
      <c r="G5" s="107"/>
      <c r="H5" s="107"/>
      <c r="I5" s="108"/>
    </row>
    <row r="6" spans="1:9" ht="15">
      <c r="A6" s="81" t="s">
        <v>34</v>
      </c>
      <c r="B6" s="82"/>
      <c r="C6" s="82"/>
      <c r="D6" s="82"/>
      <c r="E6" s="82"/>
      <c r="F6" s="82"/>
      <c r="G6" s="82"/>
      <c r="H6" s="82"/>
      <c r="I6" s="77"/>
    </row>
    <row r="7" spans="1:9" ht="15.75">
      <c r="A7" s="132" t="s">
        <v>35</v>
      </c>
      <c r="B7" s="132"/>
      <c r="C7" s="132"/>
      <c r="D7" s="133" t="s">
        <v>36</v>
      </c>
      <c r="E7" s="134"/>
      <c r="F7" s="135" t="s">
        <v>37</v>
      </c>
      <c r="G7" s="136"/>
      <c r="H7" s="137" t="s">
        <v>38</v>
      </c>
      <c r="I7" s="138"/>
    </row>
    <row r="8" spans="1:9" ht="15.75">
      <c r="A8" s="102" t="s">
        <v>39</v>
      </c>
      <c r="B8" s="102"/>
      <c r="C8" s="102"/>
      <c r="D8" s="83">
        <v>41061</v>
      </c>
      <c r="E8" s="84"/>
      <c r="F8" s="85">
        <v>41080</v>
      </c>
      <c r="G8" s="78"/>
      <c r="H8" s="79">
        <v>0.2</v>
      </c>
      <c r="I8" s="80"/>
    </row>
    <row r="9" ht="4.5" customHeight="1">
      <c r="D9" s="139"/>
    </row>
    <row r="10" spans="1:9" ht="12.75">
      <c r="A10" s="69" t="s">
        <v>49</v>
      </c>
      <c r="B10" s="100" t="s">
        <v>3</v>
      </c>
      <c r="C10" s="100" t="s">
        <v>40</v>
      </c>
      <c r="D10" s="100" t="s">
        <v>28</v>
      </c>
      <c r="E10" s="100" t="s">
        <v>29</v>
      </c>
      <c r="F10" s="97" t="s">
        <v>41</v>
      </c>
      <c r="G10" s="98"/>
      <c r="H10" s="99" t="s">
        <v>42</v>
      </c>
      <c r="I10" s="99"/>
    </row>
    <row r="11" spans="1:9" ht="12.75">
      <c r="A11" s="71" t="s">
        <v>50</v>
      </c>
      <c r="B11" s="101"/>
      <c r="C11" s="101"/>
      <c r="D11" s="101"/>
      <c r="E11" s="101"/>
      <c r="F11" s="72" t="s">
        <v>43</v>
      </c>
      <c r="G11" s="70" t="s">
        <v>10</v>
      </c>
      <c r="H11" s="72" t="s">
        <v>43</v>
      </c>
      <c r="I11" s="70" t="s">
        <v>10</v>
      </c>
    </row>
    <row r="12" spans="1:9" s="144" customFormat="1" ht="12.75">
      <c r="A12" s="140"/>
      <c r="B12" s="141">
        <v>1</v>
      </c>
      <c r="C12" s="142" t="s">
        <v>45</v>
      </c>
      <c r="D12" s="143"/>
      <c r="E12" s="73"/>
      <c r="F12" s="73"/>
      <c r="G12" s="70"/>
      <c r="H12" s="72"/>
      <c r="I12" s="74"/>
    </row>
    <row r="13" spans="1:9" s="144" customFormat="1" ht="12.75">
      <c r="A13" s="140" t="s">
        <v>30</v>
      </c>
      <c r="B13" s="145" t="s">
        <v>44</v>
      </c>
      <c r="C13" s="146" t="s">
        <v>48</v>
      </c>
      <c r="D13" s="143" t="s">
        <v>27</v>
      </c>
      <c r="E13" s="73">
        <v>48.8</v>
      </c>
      <c r="F13" s="73">
        <v>31.24</v>
      </c>
      <c r="G13" s="75">
        <f>F13*E13</f>
        <v>1524.512</v>
      </c>
      <c r="H13" s="75">
        <f>F13*$H$8+F13</f>
        <v>37.488</v>
      </c>
      <c r="I13" s="76">
        <f>H13*E13</f>
        <v>1829.4144</v>
      </c>
    </row>
    <row r="14" spans="1:9" s="144" customFormat="1" ht="37.5" customHeight="1">
      <c r="A14" s="140" t="s">
        <v>31</v>
      </c>
      <c r="B14" s="86" t="s">
        <v>46</v>
      </c>
      <c r="C14" s="147" t="s">
        <v>52</v>
      </c>
      <c r="D14" s="66" t="s">
        <v>27</v>
      </c>
      <c r="E14" s="73">
        <v>120.59</v>
      </c>
      <c r="F14" s="73">
        <v>67.64</v>
      </c>
      <c r="G14" s="75">
        <f>F14*E14</f>
        <v>8156.707600000001</v>
      </c>
      <c r="H14" s="75">
        <f>F14*$H$8+F14</f>
        <v>81.168</v>
      </c>
      <c r="I14" s="76">
        <f>H14*E14</f>
        <v>9788.049120000001</v>
      </c>
    </row>
    <row r="15" spans="1:9" s="144" customFormat="1" ht="37.5" customHeight="1">
      <c r="A15" s="140"/>
      <c r="B15" s="86"/>
      <c r="C15" s="147" t="s">
        <v>53</v>
      </c>
      <c r="D15" s="66" t="s">
        <v>27</v>
      </c>
      <c r="E15" s="73">
        <v>174.51</v>
      </c>
      <c r="F15" s="73">
        <v>35.09</v>
      </c>
      <c r="G15" s="75">
        <f>F15*E15</f>
        <v>6123.5559</v>
      </c>
      <c r="H15" s="75">
        <f>F15*$H$8+F15</f>
        <v>42.108000000000004</v>
      </c>
      <c r="I15" s="76">
        <f>H15*E15</f>
        <v>7348.2670800000005</v>
      </c>
    </row>
    <row r="16" spans="1:9" s="144" customFormat="1" ht="26.25" customHeight="1">
      <c r="A16" s="140" t="s">
        <v>31</v>
      </c>
      <c r="B16" s="86" t="s">
        <v>47</v>
      </c>
      <c r="C16" s="67" t="s">
        <v>54</v>
      </c>
      <c r="D16" s="66" t="s">
        <v>25</v>
      </c>
      <c r="E16" s="73">
        <v>2</v>
      </c>
      <c r="F16" s="73">
        <v>478.36</v>
      </c>
      <c r="G16" s="75">
        <f>F16*E16</f>
        <v>956.72</v>
      </c>
      <c r="H16" s="75">
        <f>F16*$H$8+F16</f>
        <v>574.032</v>
      </c>
      <c r="I16" s="76">
        <f>H16*E16</f>
        <v>1148.064</v>
      </c>
    </row>
    <row r="17" spans="1:9" s="144" customFormat="1" ht="13.5" thickBot="1">
      <c r="A17" s="148"/>
      <c r="B17" s="149"/>
      <c r="C17" s="150"/>
      <c r="D17" s="151"/>
      <c r="E17" s="121"/>
      <c r="F17" s="121"/>
      <c r="G17" s="69"/>
      <c r="H17" s="122"/>
      <c r="I17" s="123"/>
    </row>
    <row r="18" spans="1:11" ht="18" customHeight="1" thickBot="1">
      <c r="A18" s="152" t="s">
        <v>26</v>
      </c>
      <c r="B18" s="153"/>
      <c r="C18" s="153"/>
      <c r="D18" s="154"/>
      <c r="E18" s="154"/>
      <c r="F18" s="154"/>
      <c r="G18" s="155">
        <f>SUM(G13:G16)</f>
        <v>16761.4955</v>
      </c>
      <c r="H18" s="154"/>
      <c r="I18" s="155">
        <f>SUM(I13:I16)</f>
        <v>20113.7946</v>
      </c>
      <c r="K18" s="156"/>
    </row>
    <row r="19" spans="1:11" ht="14.25" customHeight="1">
      <c r="A19" s="157"/>
      <c r="B19" s="157"/>
      <c r="C19" s="157"/>
      <c r="D19" s="157"/>
      <c r="E19" s="157"/>
      <c r="F19" s="157"/>
      <c r="G19" s="157"/>
      <c r="H19" s="158"/>
      <c r="K19" s="156"/>
    </row>
    <row r="20" spans="1:11" ht="11.25" customHeight="1">
      <c r="A20" s="159" t="s">
        <v>55</v>
      </c>
      <c r="B20" s="159"/>
      <c r="C20" s="159"/>
      <c r="D20" s="159"/>
      <c r="E20" s="159"/>
      <c r="F20" s="159"/>
      <c r="G20" s="160"/>
      <c r="H20" s="159"/>
      <c r="I20" s="160"/>
      <c r="K20" s="156"/>
    </row>
    <row r="21" spans="7:9" ht="15.75" customHeight="1">
      <c r="G21" s="156"/>
      <c r="I21" s="156"/>
    </row>
    <row r="23" ht="12.75">
      <c r="G23" s="156"/>
    </row>
    <row r="26" ht="12.75">
      <c r="I26" s="161"/>
    </row>
  </sheetData>
  <sheetProtection password="F751" sheet="1" objects="1" scenarios="1"/>
  <mergeCells count="20">
    <mergeCell ref="A1:I1"/>
    <mergeCell ref="A2:I2"/>
    <mergeCell ref="A4:I4"/>
    <mergeCell ref="A5:I5"/>
    <mergeCell ref="A6:I6"/>
    <mergeCell ref="A7:C7"/>
    <mergeCell ref="D7:E7"/>
    <mergeCell ref="F7:G7"/>
    <mergeCell ref="H7:I7"/>
    <mergeCell ref="A8:C8"/>
    <mergeCell ref="D8:E8"/>
    <mergeCell ref="F8:G8"/>
    <mergeCell ref="H8:I8"/>
    <mergeCell ref="F10:G10"/>
    <mergeCell ref="H10:I10"/>
    <mergeCell ref="A18:C18"/>
    <mergeCell ref="B10:B11"/>
    <mergeCell ref="C10:C11"/>
    <mergeCell ref="D10:D11"/>
    <mergeCell ref="E10:E11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80" r:id="rId5"/>
  <headerFooter alignWithMargins="0">
    <oddFooter>&amp;CPágina &amp;P de &amp;N</oddFooter>
  </headerFooter>
  <drawing r:id="rId4"/>
  <legacyDrawing r:id="rId3"/>
  <oleObjects>
    <oleObject progId="Word.Picture.8" shapeId="22500" r:id="rId1"/>
    <oleObject progId="Word.Picture.8" shapeId="2250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zoomScale="75" zoomScaleNormal="75" workbookViewId="0" topLeftCell="A1">
      <selection activeCell="I7" sqref="I7"/>
    </sheetView>
  </sheetViews>
  <sheetFormatPr defaultColWidth="9.140625" defaultRowHeight="12.75"/>
  <cols>
    <col min="1" max="1" width="6.28125" style="167" customWidth="1"/>
    <col min="2" max="2" width="13.421875" style="167" customWidth="1"/>
    <col min="3" max="3" width="15.8515625" style="167" customWidth="1"/>
    <col min="4" max="4" width="14.7109375" style="167" customWidth="1"/>
    <col min="5" max="5" width="9.00390625" style="239" customWidth="1"/>
    <col min="6" max="6" width="10.57421875" style="239" customWidth="1"/>
    <col min="7" max="12" width="11.7109375" style="167" customWidth="1"/>
    <col min="13" max="18" width="11.421875" style="167" hidden="1" customWidth="1"/>
    <col min="19" max="16384" width="11.421875" style="167" customWidth="1"/>
  </cols>
  <sheetData>
    <row r="1" spans="1:12" ht="23.25">
      <c r="A1" s="103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23.25">
      <c r="A2" s="104" t="s">
        <v>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23.25" customHeight="1">
      <c r="A3" s="68"/>
      <c r="B3" s="68"/>
      <c r="C3" s="68"/>
      <c r="D3" s="68"/>
      <c r="E3" s="68"/>
      <c r="F3" s="68"/>
      <c r="G3" s="68"/>
      <c r="H3" s="109"/>
      <c r="I3" s="65"/>
      <c r="J3" s="168"/>
      <c r="K3" s="168"/>
      <c r="L3" s="168"/>
    </row>
    <row r="4" spans="1:12" ht="23.25">
      <c r="A4" s="105" t="s">
        <v>56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4.5" customHeight="1">
      <c r="A5" s="107"/>
      <c r="B5" s="107"/>
      <c r="C5" s="107"/>
      <c r="D5" s="107"/>
      <c r="E5" s="107"/>
      <c r="F5" s="107"/>
      <c r="G5" s="107"/>
      <c r="H5" s="107"/>
      <c r="I5" s="107"/>
      <c r="J5" s="168"/>
      <c r="K5" s="168"/>
      <c r="L5" s="168"/>
    </row>
    <row r="6" spans="1:12" s="169" customFormat="1" ht="15" customHeight="1">
      <c r="A6" s="111" t="str">
        <f>'ORÇAMENTO PMPM'!A6</f>
        <v>OBRA : MELHORIAS DO CAMPO DE FUTEBOL DO DISTRITO DE MAJOR PORTO - CONSTRUÇÃO DE ALAMBRADO</v>
      </c>
      <c r="B6" s="112"/>
      <c r="C6" s="112"/>
      <c r="D6" s="112"/>
      <c r="E6" s="112"/>
      <c r="F6" s="112"/>
      <c r="G6" s="112"/>
      <c r="H6" s="115"/>
      <c r="I6" s="115"/>
      <c r="J6" s="115"/>
      <c r="K6" s="112"/>
      <c r="L6" s="113"/>
    </row>
    <row r="7" spans="1:12" ht="15" customHeight="1">
      <c r="A7" s="110" t="str">
        <f>'ORÇAMENTO PMPM'!A7</f>
        <v>REFERÊNCIA DE PREÇOS: TABELA SINAPI, COMPOSIÇÕES DE CUSTO (CCU)</v>
      </c>
      <c r="B7" s="114"/>
      <c r="C7" s="114"/>
      <c r="D7" s="114"/>
      <c r="E7" s="114"/>
      <c r="F7" s="114"/>
      <c r="G7" s="114"/>
      <c r="H7" s="110" t="s">
        <v>77</v>
      </c>
      <c r="I7" s="118">
        <f>'ORÇAMENTO PMPM'!F8</f>
        <v>41080</v>
      </c>
      <c r="J7" s="116"/>
      <c r="K7" s="120" t="s">
        <v>78</v>
      </c>
      <c r="L7" s="119">
        <f>'ORÇAMENTO PMPM'!H8</f>
        <v>0.2</v>
      </c>
    </row>
    <row r="8" spans="1:12" ht="4.5" customHeight="1" thickBot="1">
      <c r="A8" s="170"/>
      <c r="B8" s="170"/>
      <c r="C8" s="170"/>
      <c r="D8" s="170"/>
      <c r="E8" s="170"/>
      <c r="F8" s="171"/>
      <c r="G8" s="172"/>
      <c r="H8" s="173"/>
      <c r="I8" s="173"/>
      <c r="J8" s="173"/>
      <c r="K8" s="173"/>
      <c r="L8" s="173"/>
    </row>
    <row r="9" spans="1:12" s="182" customFormat="1" ht="12.75" customHeight="1">
      <c r="A9" s="174"/>
      <c r="B9" s="175"/>
      <c r="C9" s="176"/>
      <c r="D9" s="176"/>
      <c r="E9" s="177"/>
      <c r="F9" s="178"/>
      <c r="G9" s="179" t="s">
        <v>57</v>
      </c>
      <c r="H9" s="180"/>
      <c r="I9" s="180"/>
      <c r="J9" s="180"/>
      <c r="K9" s="180"/>
      <c r="L9" s="181"/>
    </row>
    <row r="10" spans="1:18" s="182" customFormat="1" ht="12.75">
      <c r="A10" s="183" t="s">
        <v>3</v>
      </c>
      <c r="B10" s="184" t="s">
        <v>58</v>
      </c>
      <c r="C10" s="184"/>
      <c r="D10" s="185" t="s">
        <v>59</v>
      </c>
      <c r="E10" s="185" t="s">
        <v>60</v>
      </c>
      <c r="F10" s="186" t="s">
        <v>61</v>
      </c>
      <c r="G10" s="187" t="s">
        <v>62</v>
      </c>
      <c r="H10" s="188"/>
      <c r="I10" s="187" t="s">
        <v>63</v>
      </c>
      <c r="J10" s="188"/>
      <c r="K10" s="187" t="s">
        <v>64</v>
      </c>
      <c r="L10" s="188"/>
      <c r="M10" s="189" t="s">
        <v>65</v>
      </c>
      <c r="N10" s="190"/>
      <c r="O10" s="189" t="s">
        <v>66</v>
      </c>
      <c r="P10" s="190"/>
      <c r="Q10" s="189" t="s">
        <v>67</v>
      </c>
      <c r="R10" s="190"/>
    </row>
    <row r="11" spans="1:18" s="182" customFormat="1" ht="12" customHeight="1">
      <c r="A11" s="183"/>
      <c r="B11" s="191" t="s">
        <v>68</v>
      </c>
      <c r="C11" s="192"/>
      <c r="D11" s="193" t="s">
        <v>69</v>
      </c>
      <c r="E11" s="193" t="s">
        <v>70</v>
      </c>
      <c r="F11" s="193"/>
      <c r="G11" s="194" t="s">
        <v>71</v>
      </c>
      <c r="H11" s="194" t="s">
        <v>72</v>
      </c>
      <c r="I11" s="194" t="s">
        <v>71</v>
      </c>
      <c r="J11" s="194" t="s">
        <v>72</v>
      </c>
      <c r="K11" s="194" t="s">
        <v>71</v>
      </c>
      <c r="L11" s="194" t="s">
        <v>72</v>
      </c>
      <c r="M11" s="195" t="s">
        <v>71</v>
      </c>
      <c r="N11" s="195" t="s">
        <v>72</v>
      </c>
      <c r="O11" s="195" t="s">
        <v>71</v>
      </c>
      <c r="P11" s="195" t="s">
        <v>72</v>
      </c>
      <c r="Q11" s="195" t="s">
        <v>71</v>
      </c>
      <c r="R11" s="195" t="s">
        <v>72</v>
      </c>
    </row>
    <row r="12" spans="1:18" s="182" customFormat="1" ht="19.5" customHeight="1">
      <c r="A12" s="196">
        <v>1</v>
      </c>
      <c r="B12" s="197" t="str">
        <f>'ORÇAMENTO PMPM'!C12</f>
        <v>EXECUÇÃO DE ALAMBRADO</v>
      </c>
      <c r="C12" s="198"/>
      <c r="D12" s="199">
        <f>'ORÇAMENTO PMPM'!I18</f>
        <v>20113.7946</v>
      </c>
      <c r="E12" s="200">
        <f>D12/$D$23*100</f>
        <v>100</v>
      </c>
      <c r="F12" s="201" t="s">
        <v>73</v>
      </c>
      <c r="G12" s="202">
        <v>100</v>
      </c>
      <c r="H12" s="202">
        <f>G12</f>
        <v>100</v>
      </c>
      <c r="I12" s="202"/>
      <c r="J12" s="202"/>
      <c r="K12" s="202"/>
      <c r="L12" s="202"/>
      <c r="M12" s="203"/>
      <c r="N12" s="203">
        <f>L12+M12</f>
        <v>0</v>
      </c>
      <c r="O12" s="203"/>
      <c r="P12" s="203">
        <f>O12+N12</f>
        <v>0</v>
      </c>
      <c r="Q12" s="203"/>
      <c r="R12" s="203">
        <f>P12+Q12</f>
        <v>0</v>
      </c>
    </row>
    <row r="13" spans="1:18" s="182" customFormat="1" ht="19.5" customHeight="1">
      <c r="A13" s="204"/>
      <c r="B13" s="205"/>
      <c r="C13" s="206"/>
      <c r="D13" s="207"/>
      <c r="E13" s="208"/>
      <c r="F13" s="201" t="s">
        <v>74</v>
      </c>
      <c r="G13" s="202">
        <f>G12*D12%</f>
        <v>20113.7946</v>
      </c>
      <c r="H13" s="202">
        <f>G13</f>
        <v>20113.7946</v>
      </c>
      <c r="I13" s="202"/>
      <c r="J13" s="202"/>
      <c r="K13" s="202"/>
      <c r="L13" s="202"/>
      <c r="M13" s="203"/>
      <c r="N13" s="203"/>
      <c r="O13" s="203"/>
      <c r="P13" s="203"/>
      <c r="Q13" s="203"/>
      <c r="R13" s="203"/>
    </row>
    <row r="14" spans="1:18" s="182" customFormat="1" ht="19.5" customHeight="1">
      <c r="A14" s="196"/>
      <c r="B14" s="197"/>
      <c r="C14" s="198"/>
      <c r="D14" s="199"/>
      <c r="E14" s="200"/>
      <c r="F14" s="201"/>
      <c r="G14" s="202"/>
      <c r="H14" s="202"/>
      <c r="I14" s="202"/>
      <c r="J14" s="202"/>
      <c r="K14" s="202"/>
      <c r="L14" s="202"/>
      <c r="M14" s="203"/>
      <c r="N14" s="203"/>
      <c r="O14" s="203"/>
      <c r="P14" s="203"/>
      <c r="Q14" s="203"/>
      <c r="R14" s="203"/>
    </row>
    <row r="15" spans="1:18" s="182" customFormat="1" ht="19.5" customHeight="1">
      <c r="A15" s="204"/>
      <c r="B15" s="205"/>
      <c r="C15" s="206"/>
      <c r="D15" s="207"/>
      <c r="E15" s="208"/>
      <c r="F15" s="201"/>
      <c r="G15" s="202"/>
      <c r="H15" s="202"/>
      <c r="I15" s="202"/>
      <c r="J15" s="202"/>
      <c r="K15" s="202"/>
      <c r="L15" s="202"/>
      <c r="M15" s="203"/>
      <c r="N15" s="203"/>
      <c r="O15" s="203"/>
      <c r="P15" s="203"/>
      <c r="Q15" s="203"/>
      <c r="R15" s="203"/>
    </row>
    <row r="16" spans="1:18" s="182" customFormat="1" ht="19.5" customHeight="1">
      <c r="A16" s="196"/>
      <c r="B16" s="197"/>
      <c r="C16" s="198"/>
      <c r="D16" s="199"/>
      <c r="E16" s="200"/>
      <c r="F16" s="201"/>
      <c r="G16" s="202"/>
      <c r="H16" s="202"/>
      <c r="I16" s="202"/>
      <c r="J16" s="202"/>
      <c r="K16" s="202"/>
      <c r="L16" s="202"/>
      <c r="M16" s="203"/>
      <c r="N16" s="203"/>
      <c r="O16" s="203"/>
      <c r="P16" s="203"/>
      <c r="Q16" s="203"/>
      <c r="R16" s="203"/>
    </row>
    <row r="17" spans="1:18" s="182" customFormat="1" ht="19.5" customHeight="1">
      <c r="A17" s="204"/>
      <c r="B17" s="205"/>
      <c r="C17" s="206"/>
      <c r="D17" s="207"/>
      <c r="E17" s="208"/>
      <c r="F17" s="201"/>
      <c r="G17" s="202"/>
      <c r="H17" s="202"/>
      <c r="I17" s="202"/>
      <c r="J17" s="202"/>
      <c r="K17" s="202"/>
      <c r="L17" s="202"/>
      <c r="M17" s="203"/>
      <c r="N17" s="203"/>
      <c r="O17" s="203"/>
      <c r="P17" s="203"/>
      <c r="Q17" s="203"/>
      <c r="R17" s="203"/>
    </row>
    <row r="18" spans="1:18" s="182" customFormat="1" ht="19.5" customHeight="1">
      <c r="A18" s="209"/>
      <c r="B18" s="210"/>
      <c r="C18" s="210"/>
      <c r="D18" s="199"/>
      <c r="E18" s="200"/>
      <c r="F18" s="201"/>
      <c r="G18" s="202"/>
      <c r="H18" s="202"/>
      <c r="I18" s="202"/>
      <c r="J18" s="202"/>
      <c r="K18" s="202"/>
      <c r="L18" s="202"/>
      <c r="M18" s="203"/>
      <c r="N18" s="203">
        <f>L18+M18</f>
        <v>0</v>
      </c>
      <c r="O18" s="203"/>
      <c r="P18" s="203">
        <f>O18+N18</f>
        <v>0</v>
      </c>
      <c r="Q18" s="203"/>
      <c r="R18" s="203">
        <f>P18+Q18</f>
        <v>0</v>
      </c>
    </row>
    <row r="19" spans="1:18" s="182" customFormat="1" ht="19.5" customHeight="1">
      <c r="A19" s="209"/>
      <c r="B19" s="210"/>
      <c r="C19" s="210"/>
      <c r="D19" s="207"/>
      <c r="E19" s="208"/>
      <c r="F19" s="201"/>
      <c r="G19" s="202"/>
      <c r="H19" s="202"/>
      <c r="I19" s="202"/>
      <c r="J19" s="202"/>
      <c r="K19" s="202"/>
      <c r="L19" s="202"/>
      <c r="M19" s="211"/>
      <c r="N19" s="211"/>
      <c r="O19" s="211"/>
      <c r="P19" s="211"/>
      <c r="Q19" s="211"/>
      <c r="R19" s="211"/>
    </row>
    <row r="20" spans="1:18" s="182" customFormat="1" ht="6" customHeight="1" thickBot="1">
      <c r="A20" s="212"/>
      <c r="B20" s="213"/>
      <c r="C20" s="213"/>
      <c r="D20" s="214"/>
      <c r="E20" s="215"/>
      <c r="F20" s="215"/>
      <c r="G20" s="216"/>
      <c r="H20" s="216"/>
      <c r="I20" s="216"/>
      <c r="J20" s="216"/>
      <c r="K20" s="216"/>
      <c r="L20" s="216"/>
      <c r="M20" s="211"/>
      <c r="N20" s="211"/>
      <c r="O20" s="211"/>
      <c r="P20" s="211"/>
      <c r="Q20" s="211"/>
      <c r="R20" s="211"/>
    </row>
    <row r="21" spans="1:18" s="182" customFormat="1" ht="18" customHeight="1" thickBot="1">
      <c r="A21" s="217" t="s">
        <v>75</v>
      </c>
      <c r="B21" s="218"/>
      <c r="C21" s="219"/>
      <c r="D21" s="220"/>
      <c r="E21" s="221">
        <f>SUM(E12:E18)</f>
        <v>100</v>
      </c>
      <c r="F21" s="221"/>
      <c r="G21" s="222">
        <f>G12/100*$E$12/100+G16/100*$E$16/100+G14/100*$E$14/100+G18/100*$E$18/100</f>
        <v>1</v>
      </c>
      <c r="H21" s="223">
        <f>G21</f>
        <v>1</v>
      </c>
      <c r="I21" s="222">
        <f>I12/100*$E$12/100+I16/100*$E$16/100+I14/100*$E$14/100+I18/100*$E$18/100</f>
        <v>0</v>
      </c>
      <c r="J21" s="223">
        <f>I21+H21</f>
        <v>1</v>
      </c>
      <c r="K21" s="222">
        <f>K12/100*$E$12/100+K16/100*$E$16/100+K14/100*$E$14/100+K18/100*$E$18/100</f>
        <v>0</v>
      </c>
      <c r="L21" s="223">
        <f>J21+K21</f>
        <v>1</v>
      </c>
      <c r="M21" s="224">
        <f>(M12*$D$12+M18*$D$18)/100</f>
        <v>0</v>
      </c>
      <c r="N21" s="225">
        <f>(M21+K21)/H21</f>
        <v>0</v>
      </c>
      <c r="O21" s="224">
        <f>(O12*$D$12+O18*$D$18)/100</f>
        <v>0</v>
      </c>
      <c r="P21" s="225">
        <f>O21/L21</f>
        <v>0</v>
      </c>
      <c r="Q21" s="224">
        <f>(Q12*$D$12+Q18*$D$18)/100</f>
        <v>0</v>
      </c>
      <c r="R21" s="225">
        <f>(Q21+O21)/L21</f>
        <v>0</v>
      </c>
    </row>
    <row r="22" spans="1:10" s="182" customFormat="1" ht="5.25" customHeight="1">
      <c r="A22" s="226"/>
      <c r="B22" s="226"/>
      <c r="C22" s="226"/>
      <c r="D22" s="226"/>
      <c r="E22" s="227"/>
      <c r="F22" s="227"/>
      <c r="G22" s="226"/>
      <c r="H22" s="226"/>
      <c r="I22" s="226"/>
      <c r="J22" s="226"/>
    </row>
    <row r="23" spans="1:18" s="182" customFormat="1" ht="14.25" customHeight="1">
      <c r="A23" s="228" t="s">
        <v>76</v>
      </c>
      <c r="B23" s="229"/>
      <c r="C23" s="230"/>
      <c r="D23" s="231">
        <f>SUM(D12:D18)</f>
        <v>20113.7946</v>
      </c>
      <c r="E23" s="232"/>
      <c r="F23" s="233"/>
      <c r="G23" s="234">
        <f aca="true" t="shared" si="0" ref="G23:L23">G17+G15+G13+G19</f>
        <v>20113.7946</v>
      </c>
      <c r="H23" s="234">
        <f t="shared" si="0"/>
        <v>20113.7946</v>
      </c>
      <c r="I23" s="234">
        <f t="shared" si="0"/>
        <v>0</v>
      </c>
      <c r="J23" s="234">
        <f t="shared" si="0"/>
        <v>0</v>
      </c>
      <c r="K23" s="234">
        <f t="shared" si="0"/>
        <v>0</v>
      </c>
      <c r="L23" s="234">
        <f t="shared" si="0"/>
        <v>0</v>
      </c>
      <c r="M23" s="235">
        <f>M21</f>
        <v>0</v>
      </c>
      <c r="N23" s="236"/>
      <c r="O23" s="235">
        <f>O21</f>
        <v>0</v>
      </c>
      <c r="P23" s="236"/>
      <c r="Q23" s="235">
        <f>Q21</f>
        <v>0</v>
      </c>
      <c r="R23" s="236"/>
    </row>
    <row r="24" spans="1:10" ht="10.5" customHeight="1">
      <c r="A24" s="237"/>
      <c r="B24" s="237"/>
      <c r="C24" s="237"/>
      <c r="D24" s="237"/>
      <c r="E24" s="238"/>
      <c r="F24" s="238"/>
      <c r="G24" s="237"/>
      <c r="H24" s="237"/>
      <c r="I24" s="237"/>
      <c r="J24" s="237"/>
    </row>
    <row r="25" spans="1:10" ht="10.5" customHeight="1">
      <c r="A25" s="237"/>
      <c r="B25" s="237"/>
      <c r="C25" s="237"/>
      <c r="D25" s="237"/>
      <c r="E25" s="238"/>
      <c r="F25" s="238"/>
      <c r="G25" s="237"/>
      <c r="H25" s="237"/>
      <c r="I25" s="237"/>
      <c r="J25" s="237"/>
    </row>
    <row r="26" spans="1:10" ht="10.5" customHeight="1">
      <c r="A26" s="237"/>
      <c r="B26" s="237"/>
      <c r="C26" s="237"/>
      <c r="D26" s="237"/>
      <c r="E26" s="238"/>
      <c r="F26" s="238"/>
      <c r="G26" s="237"/>
      <c r="H26" s="237"/>
      <c r="I26" s="237"/>
      <c r="J26" s="237"/>
    </row>
    <row r="27" spans="1:10" ht="10.5" customHeight="1">
      <c r="A27" s="237"/>
      <c r="B27" s="237"/>
      <c r="C27" s="237"/>
      <c r="D27" s="237"/>
      <c r="E27" s="238"/>
      <c r="F27" s="238"/>
      <c r="G27" s="237"/>
      <c r="H27" s="237"/>
      <c r="I27" s="237"/>
      <c r="J27" s="237"/>
    </row>
  </sheetData>
  <sheetProtection password="F751" sheet="1" objects="1" scenarios="1"/>
  <mergeCells count="29">
    <mergeCell ref="Q23:R23"/>
    <mergeCell ref="A21:C21"/>
    <mergeCell ref="A23:C23"/>
    <mergeCell ref="M23:N23"/>
    <mergeCell ref="O23:P23"/>
    <mergeCell ref="A18:A19"/>
    <mergeCell ref="B18:C19"/>
    <mergeCell ref="D18:D19"/>
    <mergeCell ref="E18:E19"/>
    <mergeCell ref="A16:A17"/>
    <mergeCell ref="B16:C17"/>
    <mergeCell ref="D16:D17"/>
    <mergeCell ref="E16:E17"/>
    <mergeCell ref="A14:A15"/>
    <mergeCell ref="B14:C15"/>
    <mergeCell ref="D14:D15"/>
    <mergeCell ref="E14:E15"/>
    <mergeCell ref="A8:E8"/>
    <mergeCell ref="H8:L8"/>
    <mergeCell ref="G9:L9"/>
    <mergeCell ref="A12:A13"/>
    <mergeCell ref="B12:C13"/>
    <mergeCell ref="D12:D13"/>
    <mergeCell ref="E12:E13"/>
    <mergeCell ref="A6:L6"/>
    <mergeCell ref="A1:L1"/>
    <mergeCell ref="A2:L2"/>
    <mergeCell ref="A4:L4"/>
    <mergeCell ref="A5:I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7"/>
  <headerFooter alignWithMargins="0">
    <oddFooter>&amp;CPágina &amp;P de &amp;N</oddFooter>
  </headerFooter>
  <drawing r:id="rId6"/>
  <legacyDrawing r:id="rId5"/>
  <oleObjects>
    <oleObject progId="Word.Picture.8" shapeId="105790" r:id="rId1"/>
    <oleObject progId="Word.Picture.8" shapeId="105791" r:id="rId2"/>
    <oleObject progId="Word.Picture.8" shapeId="105792" r:id="rId3"/>
    <oleObject progId="Word.Picture.8" shapeId="105793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="75" zoomScaleNormal="75" workbookViewId="0" topLeftCell="A1">
      <selection activeCell="H8" sqref="H8:I8"/>
    </sheetView>
  </sheetViews>
  <sheetFormatPr defaultColWidth="9.140625" defaultRowHeight="12.75"/>
  <cols>
    <col min="1" max="1" width="17.28125" style="65" customWidth="1"/>
    <col min="2" max="2" width="13.00390625" style="65" customWidth="1"/>
    <col min="3" max="3" width="62.8515625" style="65" customWidth="1"/>
    <col min="4" max="4" width="9.140625" style="65" customWidth="1"/>
    <col min="5" max="6" width="12.7109375" style="65" customWidth="1"/>
    <col min="7" max="7" width="14.7109375" style="65" customWidth="1"/>
    <col min="8" max="8" width="12.7109375" style="65" customWidth="1"/>
    <col min="9" max="9" width="14.7109375" style="65" customWidth="1"/>
    <col min="10" max="10" width="9.140625" style="65" customWidth="1"/>
    <col min="11" max="11" width="11.28125" style="65" bestFit="1" customWidth="1"/>
    <col min="12" max="16384" width="9.140625" style="65" customWidth="1"/>
  </cols>
  <sheetData>
    <row r="1" spans="1:9" ht="30" customHeight="1">
      <c r="A1" s="124"/>
      <c r="B1" s="124"/>
      <c r="C1" s="124"/>
      <c r="D1" s="124"/>
      <c r="E1" s="124"/>
      <c r="F1" s="124"/>
      <c r="G1" s="124"/>
      <c r="H1" s="124"/>
      <c r="I1" s="124"/>
    </row>
    <row r="2" spans="1:9" ht="30" customHeight="1">
      <c r="A2" s="126"/>
      <c r="B2" s="126"/>
      <c r="C2" s="126"/>
      <c r="D2" s="126"/>
      <c r="E2" s="126"/>
      <c r="F2" s="126"/>
      <c r="G2" s="126"/>
      <c r="H2" s="126"/>
      <c r="I2" s="126"/>
    </row>
    <row r="3" spans="1:9" ht="23.25">
      <c r="A3" s="127"/>
      <c r="B3" s="127"/>
      <c r="C3" s="127"/>
      <c r="D3" s="127"/>
      <c r="E3" s="127"/>
      <c r="F3" s="127"/>
      <c r="G3" s="127"/>
      <c r="H3" s="125"/>
      <c r="I3" s="125"/>
    </row>
    <row r="4" spans="1:9" ht="23.25">
      <c r="A4" s="105" t="s">
        <v>51</v>
      </c>
      <c r="B4" s="105"/>
      <c r="C4" s="105"/>
      <c r="D4" s="105"/>
      <c r="E4" s="105"/>
      <c r="F4" s="105"/>
      <c r="G4" s="105"/>
      <c r="H4" s="105"/>
      <c r="I4" s="105"/>
    </row>
    <row r="5" spans="1:9" ht="4.5" customHeight="1">
      <c r="A5" s="106"/>
      <c r="B5" s="107"/>
      <c r="C5" s="107"/>
      <c r="D5" s="107"/>
      <c r="E5" s="107"/>
      <c r="F5" s="107"/>
      <c r="G5" s="107"/>
      <c r="H5" s="107"/>
      <c r="I5" s="108"/>
    </row>
    <row r="6" spans="1:9" ht="15">
      <c r="A6" s="81" t="s">
        <v>34</v>
      </c>
      <c r="B6" s="82"/>
      <c r="C6" s="82"/>
      <c r="D6" s="82"/>
      <c r="E6" s="82"/>
      <c r="F6" s="82"/>
      <c r="G6" s="82"/>
      <c r="H6" s="82"/>
      <c r="I6" s="77"/>
    </row>
    <row r="7" spans="1:9" ht="15.75">
      <c r="A7" s="132" t="s">
        <v>35</v>
      </c>
      <c r="B7" s="132"/>
      <c r="C7" s="132"/>
      <c r="D7" s="133" t="s">
        <v>36</v>
      </c>
      <c r="E7" s="134"/>
      <c r="F7" s="135" t="s">
        <v>37</v>
      </c>
      <c r="G7" s="136"/>
      <c r="H7" s="137" t="s">
        <v>38</v>
      </c>
      <c r="I7" s="138"/>
    </row>
    <row r="8" spans="1:9" ht="15.75">
      <c r="A8" s="102" t="s">
        <v>39</v>
      </c>
      <c r="B8" s="102"/>
      <c r="C8" s="102"/>
      <c r="D8" s="83">
        <v>41061</v>
      </c>
      <c r="E8" s="84"/>
      <c r="F8" s="128"/>
      <c r="G8" s="129"/>
      <c r="H8" s="130"/>
      <c r="I8" s="131"/>
    </row>
    <row r="9" ht="4.5" customHeight="1">
      <c r="D9" s="139"/>
    </row>
    <row r="10" spans="1:9" ht="12.75">
      <c r="A10" s="69" t="s">
        <v>49</v>
      </c>
      <c r="B10" s="100" t="s">
        <v>3</v>
      </c>
      <c r="C10" s="100" t="s">
        <v>40</v>
      </c>
      <c r="D10" s="100" t="s">
        <v>28</v>
      </c>
      <c r="E10" s="100" t="s">
        <v>29</v>
      </c>
      <c r="F10" s="97" t="s">
        <v>41</v>
      </c>
      <c r="G10" s="98"/>
      <c r="H10" s="99" t="s">
        <v>42</v>
      </c>
      <c r="I10" s="99"/>
    </row>
    <row r="11" spans="1:9" ht="12.75">
      <c r="A11" s="71" t="s">
        <v>50</v>
      </c>
      <c r="B11" s="101"/>
      <c r="C11" s="101"/>
      <c r="D11" s="101"/>
      <c r="E11" s="101"/>
      <c r="F11" s="72" t="s">
        <v>43</v>
      </c>
      <c r="G11" s="70" t="s">
        <v>10</v>
      </c>
      <c r="H11" s="72" t="s">
        <v>43</v>
      </c>
      <c r="I11" s="70" t="s">
        <v>10</v>
      </c>
    </row>
    <row r="12" spans="1:9" s="144" customFormat="1" ht="12.75">
      <c r="A12" s="140"/>
      <c r="B12" s="141">
        <v>1</v>
      </c>
      <c r="C12" s="142" t="s">
        <v>45</v>
      </c>
      <c r="D12" s="143"/>
      <c r="E12" s="73"/>
      <c r="F12" s="73"/>
      <c r="G12" s="70"/>
      <c r="H12" s="72"/>
      <c r="I12" s="74"/>
    </row>
    <row r="13" spans="1:9" s="144" customFormat="1" ht="12.75">
      <c r="A13" s="140" t="s">
        <v>30</v>
      </c>
      <c r="B13" s="145" t="s">
        <v>44</v>
      </c>
      <c r="C13" s="146" t="s">
        <v>48</v>
      </c>
      <c r="D13" s="143" t="s">
        <v>27</v>
      </c>
      <c r="E13" s="73">
        <v>48.8</v>
      </c>
      <c r="F13" s="73">
        <v>31.24</v>
      </c>
      <c r="G13" s="75">
        <f>F13*E13</f>
        <v>1524.512</v>
      </c>
      <c r="H13" s="75">
        <f>F13*$H$8+F13</f>
        <v>31.24</v>
      </c>
      <c r="I13" s="76">
        <f>H13*E13</f>
        <v>1524.512</v>
      </c>
    </row>
    <row r="14" spans="1:9" s="144" customFormat="1" ht="37.5" customHeight="1">
      <c r="A14" s="140" t="s">
        <v>31</v>
      </c>
      <c r="B14" s="86" t="s">
        <v>46</v>
      </c>
      <c r="C14" s="147" t="s">
        <v>52</v>
      </c>
      <c r="D14" s="66" t="s">
        <v>27</v>
      </c>
      <c r="E14" s="73">
        <v>120.59</v>
      </c>
      <c r="F14" s="73">
        <v>67.64</v>
      </c>
      <c r="G14" s="75">
        <f>F14*E14</f>
        <v>8156.707600000001</v>
      </c>
      <c r="H14" s="75">
        <f>F14*$H$8+F14</f>
        <v>67.64</v>
      </c>
      <c r="I14" s="76">
        <f>H14*E14</f>
        <v>8156.707600000001</v>
      </c>
    </row>
    <row r="15" spans="1:9" s="144" customFormat="1" ht="37.5" customHeight="1">
      <c r="A15" s="140"/>
      <c r="B15" s="86"/>
      <c r="C15" s="147" t="s">
        <v>53</v>
      </c>
      <c r="D15" s="66" t="s">
        <v>27</v>
      </c>
      <c r="E15" s="73">
        <v>174.51</v>
      </c>
      <c r="F15" s="73">
        <v>35.09</v>
      </c>
      <c r="G15" s="75">
        <f>F15*E15</f>
        <v>6123.5559</v>
      </c>
      <c r="H15" s="75">
        <f>F15*$H$8+F15</f>
        <v>35.09</v>
      </c>
      <c r="I15" s="76">
        <f>H15*E15</f>
        <v>6123.5559</v>
      </c>
    </row>
    <row r="16" spans="1:9" s="144" customFormat="1" ht="26.25" customHeight="1">
      <c r="A16" s="140" t="s">
        <v>31</v>
      </c>
      <c r="B16" s="86" t="s">
        <v>47</v>
      </c>
      <c r="C16" s="67" t="s">
        <v>54</v>
      </c>
      <c r="D16" s="66" t="s">
        <v>25</v>
      </c>
      <c r="E16" s="73">
        <v>2</v>
      </c>
      <c r="F16" s="73">
        <v>478.36</v>
      </c>
      <c r="G16" s="75">
        <f>F16*E16</f>
        <v>956.72</v>
      </c>
      <c r="H16" s="75">
        <f>F16*$H$8+F16</f>
        <v>478.36</v>
      </c>
      <c r="I16" s="76">
        <f>H16*E16</f>
        <v>956.72</v>
      </c>
    </row>
    <row r="17" spans="1:9" s="144" customFormat="1" ht="13.5" thickBot="1">
      <c r="A17" s="148"/>
      <c r="B17" s="149"/>
      <c r="C17" s="150"/>
      <c r="D17" s="151"/>
      <c r="E17" s="121"/>
      <c r="F17" s="121"/>
      <c r="G17" s="69"/>
      <c r="H17" s="122"/>
      <c r="I17" s="123"/>
    </row>
    <row r="18" spans="1:11" ht="18" customHeight="1" thickBot="1">
      <c r="A18" s="152" t="s">
        <v>26</v>
      </c>
      <c r="B18" s="153"/>
      <c r="C18" s="153"/>
      <c r="D18" s="154"/>
      <c r="E18" s="154"/>
      <c r="F18" s="154"/>
      <c r="G18" s="155">
        <f>SUM(G13:G16)</f>
        <v>16761.4955</v>
      </c>
      <c r="H18" s="154"/>
      <c r="I18" s="155">
        <f>SUM(I13:I16)</f>
        <v>16761.4955</v>
      </c>
      <c r="K18" s="156"/>
    </row>
    <row r="19" spans="1:11" ht="14.25" customHeight="1">
      <c r="A19" s="157"/>
      <c r="B19" s="157"/>
      <c r="C19" s="157"/>
      <c r="D19" s="157"/>
      <c r="E19" s="157"/>
      <c r="F19" s="157"/>
      <c r="G19" s="157"/>
      <c r="H19" s="158"/>
      <c r="K19" s="156"/>
    </row>
    <row r="20" spans="1:11" ht="11.25" customHeight="1">
      <c r="A20" s="159" t="s">
        <v>55</v>
      </c>
      <c r="B20" s="159"/>
      <c r="C20" s="159"/>
      <c r="D20" s="159"/>
      <c r="E20" s="159"/>
      <c r="F20" s="159"/>
      <c r="G20" s="160"/>
      <c r="H20" s="159"/>
      <c r="I20" s="160"/>
      <c r="K20" s="156"/>
    </row>
    <row r="21" spans="7:9" ht="15.75" customHeight="1">
      <c r="G21" s="156"/>
      <c r="I21" s="156"/>
    </row>
    <row r="23" ht="12.75">
      <c r="G23" s="156"/>
    </row>
    <row r="26" ht="12.75">
      <c r="I26" s="161"/>
    </row>
  </sheetData>
  <sheetProtection password="F751" sheet="1" objects="1" scenarios="1"/>
  <mergeCells count="20">
    <mergeCell ref="F10:G10"/>
    <mergeCell ref="H10:I10"/>
    <mergeCell ref="A18:C18"/>
    <mergeCell ref="B10:B11"/>
    <mergeCell ref="C10:C11"/>
    <mergeCell ref="D10:D11"/>
    <mergeCell ref="E10:E11"/>
    <mergeCell ref="A8:C8"/>
    <mergeCell ref="D8:E8"/>
    <mergeCell ref="F8:G8"/>
    <mergeCell ref="H8:I8"/>
    <mergeCell ref="A6:I6"/>
    <mergeCell ref="A7:C7"/>
    <mergeCell ref="D7:E7"/>
    <mergeCell ref="F7:G7"/>
    <mergeCell ref="H7:I7"/>
    <mergeCell ref="A1:I1"/>
    <mergeCell ref="A2:I2"/>
    <mergeCell ref="A4:I4"/>
    <mergeCell ref="A5:I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4"/>
  <headerFooter alignWithMargins="0">
    <oddFooter>&amp;CPágina &amp;P de &amp;N</oddFooter>
  </headerFooter>
  <drawing r:id="rId3"/>
  <legacyDrawing r:id="rId2"/>
  <oleObjects>
    <oleObject progId="Word.Picture.8" shapeId="30721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6.28125" style="167" customWidth="1"/>
    <col min="2" max="2" width="13.421875" style="167" customWidth="1"/>
    <col min="3" max="3" width="15.8515625" style="167" customWidth="1"/>
    <col min="4" max="4" width="14.7109375" style="167" customWidth="1"/>
    <col min="5" max="5" width="9.00390625" style="239" customWidth="1"/>
    <col min="6" max="6" width="10.57421875" style="239" customWidth="1"/>
    <col min="7" max="12" width="11.7109375" style="167" customWidth="1"/>
    <col min="13" max="18" width="11.421875" style="167" hidden="1" customWidth="1"/>
    <col min="19" max="16384" width="11.421875" style="167" customWidth="1"/>
  </cols>
  <sheetData>
    <row r="1" spans="1:12" ht="23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23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23.25" customHeight="1">
      <c r="A3" s="127"/>
      <c r="B3" s="127"/>
      <c r="C3" s="127"/>
      <c r="D3" s="127"/>
      <c r="E3" s="127"/>
      <c r="F3" s="127"/>
      <c r="G3" s="127"/>
      <c r="H3" s="162"/>
      <c r="I3" s="125"/>
      <c r="J3" s="163"/>
      <c r="K3" s="163"/>
      <c r="L3" s="163"/>
    </row>
    <row r="4" spans="1:12" ht="23.25">
      <c r="A4" s="105" t="s">
        <v>56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4.5" customHeight="1">
      <c r="A5" s="107"/>
      <c r="B5" s="107"/>
      <c r="C5" s="107"/>
      <c r="D5" s="107"/>
      <c r="E5" s="107"/>
      <c r="F5" s="107"/>
      <c r="G5" s="107"/>
      <c r="H5" s="107"/>
      <c r="I5" s="107"/>
      <c r="J5" s="168"/>
      <c r="K5" s="168"/>
      <c r="L5" s="168"/>
    </row>
    <row r="6" spans="1:12" s="169" customFormat="1" ht="15" customHeight="1">
      <c r="A6" s="111" t="str">
        <f>'ORÇAMENTO PMPM'!A6</f>
        <v>OBRA : MELHORIAS DO CAMPO DE FUTEBOL DO DISTRITO DE MAJOR PORTO - CONSTRUÇÃO DE ALAMBRADO</v>
      </c>
      <c r="B6" s="112"/>
      <c r="C6" s="112"/>
      <c r="D6" s="112"/>
      <c r="E6" s="112"/>
      <c r="F6" s="112"/>
      <c r="G6" s="112"/>
      <c r="H6" s="115"/>
      <c r="I6" s="115"/>
      <c r="J6" s="115"/>
      <c r="K6" s="112"/>
      <c r="L6" s="113"/>
    </row>
    <row r="7" spans="1:12" ht="15" customHeight="1">
      <c r="A7" s="110" t="str">
        <f>'ORÇAMENTO PMPM'!A7</f>
        <v>REFERÊNCIA DE PREÇOS: TABELA SINAPI, COMPOSIÇÕES DE CUSTO (CCU)</v>
      </c>
      <c r="B7" s="114"/>
      <c r="C7" s="114"/>
      <c r="D7" s="114"/>
      <c r="E7" s="114"/>
      <c r="F7" s="114"/>
      <c r="G7" s="114"/>
      <c r="H7" s="117" t="s">
        <v>79</v>
      </c>
      <c r="I7" s="164"/>
      <c r="J7" s="165"/>
      <c r="K7" s="120" t="s">
        <v>78</v>
      </c>
      <c r="L7" s="166"/>
    </row>
    <row r="8" spans="1:12" ht="4.5" customHeight="1" thickBot="1">
      <c r="A8" s="170"/>
      <c r="B8" s="170"/>
      <c r="C8" s="170"/>
      <c r="D8" s="170"/>
      <c r="E8" s="170"/>
      <c r="F8" s="171"/>
      <c r="G8" s="172"/>
      <c r="H8" s="173"/>
      <c r="I8" s="173"/>
      <c r="J8" s="173"/>
      <c r="K8" s="173"/>
      <c r="L8" s="173"/>
    </row>
    <row r="9" spans="1:12" s="182" customFormat="1" ht="12.75" customHeight="1">
      <c r="A9" s="174"/>
      <c r="B9" s="175"/>
      <c r="C9" s="176"/>
      <c r="D9" s="176"/>
      <c r="E9" s="177"/>
      <c r="F9" s="178"/>
      <c r="G9" s="179" t="s">
        <v>57</v>
      </c>
      <c r="H9" s="180"/>
      <c r="I9" s="180"/>
      <c r="J9" s="180"/>
      <c r="K9" s="180"/>
      <c r="L9" s="181"/>
    </row>
    <row r="10" spans="1:18" s="182" customFormat="1" ht="12.75">
      <c r="A10" s="183" t="s">
        <v>3</v>
      </c>
      <c r="B10" s="184" t="s">
        <v>58</v>
      </c>
      <c r="C10" s="184"/>
      <c r="D10" s="185" t="s">
        <v>59</v>
      </c>
      <c r="E10" s="185" t="s">
        <v>60</v>
      </c>
      <c r="F10" s="186" t="s">
        <v>61</v>
      </c>
      <c r="G10" s="187" t="s">
        <v>62</v>
      </c>
      <c r="H10" s="188"/>
      <c r="I10" s="187" t="s">
        <v>63</v>
      </c>
      <c r="J10" s="188"/>
      <c r="K10" s="187" t="s">
        <v>64</v>
      </c>
      <c r="L10" s="188"/>
      <c r="M10" s="189" t="s">
        <v>65</v>
      </c>
      <c r="N10" s="190"/>
      <c r="O10" s="189" t="s">
        <v>66</v>
      </c>
      <c r="P10" s="190"/>
      <c r="Q10" s="189" t="s">
        <v>67</v>
      </c>
      <c r="R10" s="190"/>
    </row>
    <row r="11" spans="1:18" s="182" customFormat="1" ht="12" customHeight="1">
      <c r="A11" s="183"/>
      <c r="B11" s="191" t="s">
        <v>68</v>
      </c>
      <c r="C11" s="192"/>
      <c r="D11" s="193" t="s">
        <v>69</v>
      </c>
      <c r="E11" s="193" t="s">
        <v>70</v>
      </c>
      <c r="F11" s="193"/>
      <c r="G11" s="194" t="s">
        <v>71</v>
      </c>
      <c r="H11" s="194" t="s">
        <v>72</v>
      </c>
      <c r="I11" s="194" t="s">
        <v>71</v>
      </c>
      <c r="J11" s="194" t="s">
        <v>72</v>
      </c>
      <c r="K11" s="194" t="s">
        <v>71</v>
      </c>
      <c r="L11" s="194" t="s">
        <v>72</v>
      </c>
      <c r="M11" s="195" t="s">
        <v>71</v>
      </c>
      <c r="N11" s="195" t="s">
        <v>72</v>
      </c>
      <c r="O11" s="195" t="s">
        <v>71</v>
      </c>
      <c r="P11" s="195" t="s">
        <v>72</v>
      </c>
      <c r="Q11" s="195" t="s">
        <v>71</v>
      </c>
      <c r="R11" s="195" t="s">
        <v>72</v>
      </c>
    </row>
    <row r="12" spans="1:18" s="182" customFormat="1" ht="19.5" customHeight="1">
      <c r="A12" s="196">
        <v>1</v>
      </c>
      <c r="B12" s="197" t="str">
        <f>'ORÇAMENTO PMPM'!C12</f>
        <v>EXECUÇÃO DE ALAMBRADO</v>
      </c>
      <c r="C12" s="198"/>
      <c r="D12" s="199">
        <f>'ORÇAMENTO PMPM'!I18</f>
        <v>20113.7946</v>
      </c>
      <c r="E12" s="200">
        <f>D12/$D$23*100</f>
        <v>100</v>
      </c>
      <c r="F12" s="201" t="s">
        <v>73</v>
      </c>
      <c r="G12" s="202">
        <v>100</v>
      </c>
      <c r="H12" s="202">
        <f>G12</f>
        <v>100</v>
      </c>
      <c r="I12" s="202"/>
      <c r="J12" s="202"/>
      <c r="K12" s="202"/>
      <c r="L12" s="202"/>
      <c r="M12" s="203"/>
      <c r="N12" s="203">
        <f>L12+M12</f>
        <v>0</v>
      </c>
      <c r="O12" s="203"/>
      <c r="P12" s="203">
        <f>O12+N12</f>
        <v>0</v>
      </c>
      <c r="Q12" s="203"/>
      <c r="R12" s="203">
        <f>P12+Q12</f>
        <v>0</v>
      </c>
    </row>
    <row r="13" spans="1:18" s="182" customFormat="1" ht="19.5" customHeight="1">
      <c r="A13" s="204"/>
      <c r="B13" s="205"/>
      <c r="C13" s="206"/>
      <c r="D13" s="207"/>
      <c r="E13" s="208"/>
      <c r="F13" s="201" t="s">
        <v>74</v>
      </c>
      <c r="G13" s="202">
        <f>G12*D12%</f>
        <v>20113.7946</v>
      </c>
      <c r="H13" s="202">
        <f>G13</f>
        <v>20113.7946</v>
      </c>
      <c r="I13" s="202"/>
      <c r="J13" s="202"/>
      <c r="K13" s="202"/>
      <c r="L13" s="202"/>
      <c r="M13" s="203"/>
      <c r="N13" s="203"/>
      <c r="O13" s="203"/>
      <c r="P13" s="203"/>
      <c r="Q13" s="203"/>
      <c r="R13" s="203"/>
    </row>
    <row r="14" spans="1:18" s="182" customFormat="1" ht="19.5" customHeight="1">
      <c r="A14" s="196"/>
      <c r="B14" s="197"/>
      <c r="C14" s="198"/>
      <c r="D14" s="199"/>
      <c r="E14" s="200"/>
      <c r="F14" s="201"/>
      <c r="G14" s="202"/>
      <c r="H14" s="202"/>
      <c r="I14" s="202"/>
      <c r="J14" s="202"/>
      <c r="K14" s="202"/>
      <c r="L14" s="202"/>
      <c r="M14" s="203"/>
      <c r="N14" s="203"/>
      <c r="O14" s="203"/>
      <c r="P14" s="203"/>
      <c r="Q14" s="203"/>
      <c r="R14" s="203"/>
    </row>
    <row r="15" spans="1:18" s="182" customFormat="1" ht="19.5" customHeight="1">
      <c r="A15" s="204"/>
      <c r="B15" s="205"/>
      <c r="C15" s="206"/>
      <c r="D15" s="207"/>
      <c r="E15" s="208"/>
      <c r="F15" s="201"/>
      <c r="G15" s="202"/>
      <c r="H15" s="202"/>
      <c r="I15" s="202"/>
      <c r="J15" s="202"/>
      <c r="K15" s="202"/>
      <c r="L15" s="202"/>
      <c r="M15" s="203"/>
      <c r="N15" s="203"/>
      <c r="O15" s="203"/>
      <c r="P15" s="203"/>
      <c r="Q15" s="203"/>
      <c r="R15" s="203"/>
    </row>
    <row r="16" spans="1:18" s="182" customFormat="1" ht="19.5" customHeight="1">
      <c r="A16" s="196"/>
      <c r="B16" s="197"/>
      <c r="C16" s="198"/>
      <c r="D16" s="199"/>
      <c r="E16" s="200"/>
      <c r="F16" s="201"/>
      <c r="G16" s="202"/>
      <c r="H16" s="202"/>
      <c r="I16" s="202"/>
      <c r="J16" s="202"/>
      <c r="K16" s="202"/>
      <c r="L16" s="202"/>
      <c r="M16" s="203"/>
      <c r="N16" s="203"/>
      <c r="O16" s="203"/>
      <c r="P16" s="203"/>
      <c r="Q16" s="203"/>
      <c r="R16" s="203"/>
    </row>
    <row r="17" spans="1:18" s="182" customFormat="1" ht="19.5" customHeight="1">
      <c r="A17" s="204"/>
      <c r="B17" s="205"/>
      <c r="C17" s="206"/>
      <c r="D17" s="207"/>
      <c r="E17" s="208"/>
      <c r="F17" s="201"/>
      <c r="G17" s="202"/>
      <c r="H17" s="202"/>
      <c r="I17" s="202"/>
      <c r="J17" s="202"/>
      <c r="K17" s="202"/>
      <c r="L17" s="202"/>
      <c r="M17" s="203"/>
      <c r="N17" s="203"/>
      <c r="O17" s="203"/>
      <c r="P17" s="203"/>
      <c r="Q17" s="203"/>
      <c r="R17" s="203"/>
    </row>
    <row r="18" spans="1:18" s="182" customFormat="1" ht="19.5" customHeight="1">
      <c r="A18" s="209"/>
      <c r="B18" s="210"/>
      <c r="C18" s="210"/>
      <c r="D18" s="199"/>
      <c r="E18" s="200"/>
      <c r="F18" s="201"/>
      <c r="G18" s="202"/>
      <c r="H18" s="202"/>
      <c r="I18" s="202"/>
      <c r="J18" s="202"/>
      <c r="K18" s="202"/>
      <c r="L18" s="202"/>
      <c r="M18" s="203"/>
      <c r="N18" s="203">
        <f>L18+M18</f>
        <v>0</v>
      </c>
      <c r="O18" s="203"/>
      <c r="P18" s="203">
        <f>O18+N18</f>
        <v>0</v>
      </c>
      <c r="Q18" s="203"/>
      <c r="R18" s="203">
        <f>P18+Q18</f>
        <v>0</v>
      </c>
    </row>
    <row r="19" spans="1:18" s="182" customFormat="1" ht="19.5" customHeight="1">
      <c r="A19" s="209"/>
      <c r="B19" s="210"/>
      <c r="C19" s="210"/>
      <c r="D19" s="207"/>
      <c r="E19" s="208"/>
      <c r="F19" s="201"/>
      <c r="G19" s="202"/>
      <c r="H19" s="202"/>
      <c r="I19" s="202"/>
      <c r="J19" s="202"/>
      <c r="K19" s="202"/>
      <c r="L19" s="202"/>
      <c r="M19" s="211"/>
      <c r="N19" s="211"/>
      <c r="O19" s="211"/>
      <c r="P19" s="211"/>
      <c r="Q19" s="211"/>
      <c r="R19" s="211"/>
    </row>
    <row r="20" spans="1:18" s="182" customFormat="1" ht="6" customHeight="1" thickBot="1">
      <c r="A20" s="212"/>
      <c r="B20" s="213"/>
      <c r="C20" s="213"/>
      <c r="D20" s="214"/>
      <c r="E20" s="215"/>
      <c r="F20" s="215"/>
      <c r="G20" s="216"/>
      <c r="H20" s="216"/>
      <c r="I20" s="216"/>
      <c r="J20" s="216"/>
      <c r="K20" s="216"/>
      <c r="L20" s="216"/>
      <c r="M20" s="211"/>
      <c r="N20" s="211"/>
      <c r="O20" s="211"/>
      <c r="P20" s="211"/>
      <c r="Q20" s="211"/>
      <c r="R20" s="211"/>
    </row>
    <row r="21" spans="1:18" s="182" customFormat="1" ht="18" customHeight="1" thickBot="1">
      <c r="A21" s="217" t="s">
        <v>75</v>
      </c>
      <c r="B21" s="218"/>
      <c r="C21" s="219"/>
      <c r="D21" s="220"/>
      <c r="E21" s="221">
        <f>SUM(E12:E18)</f>
        <v>100</v>
      </c>
      <c r="F21" s="221"/>
      <c r="G21" s="222">
        <f>G12/100*$E$12/100+G16/100*$E$16/100+G14/100*$E$14/100+G18/100*$E$18/100</f>
        <v>1</v>
      </c>
      <c r="H21" s="223">
        <f>G21</f>
        <v>1</v>
      </c>
      <c r="I21" s="222">
        <f>I12/100*$E$12/100+I16/100*$E$16/100+I14/100*$E$14/100+I18/100*$E$18/100</f>
        <v>0</v>
      </c>
      <c r="J21" s="223">
        <f>I21+H21</f>
        <v>1</v>
      </c>
      <c r="K21" s="222">
        <f>K12/100*$E$12/100+K16/100*$E$16/100+K14/100*$E$14/100+K18/100*$E$18/100</f>
        <v>0</v>
      </c>
      <c r="L21" s="223">
        <f>J21+K21</f>
        <v>1</v>
      </c>
      <c r="M21" s="224">
        <f>(M12*$D$12+M18*$D$18)/100</f>
        <v>0</v>
      </c>
      <c r="N21" s="225">
        <f>(M21+K21)/H21</f>
        <v>0</v>
      </c>
      <c r="O21" s="224">
        <f>(O12*$D$12+O18*$D$18)/100</f>
        <v>0</v>
      </c>
      <c r="P21" s="225">
        <f>O21/L21</f>
        <v>0</v>
      </c>
      <c r="Q21" s="224">
        <f>(Q12*$D$12+Q18*$D$18)/100</f>
        <v>0</v>
      </c>
      <c r="R21" s="225">
        <f>(Q21+O21)/L21</f>
        <v>0</v>
      </c>
    </row>
    <row r="22" spans="1:10" s="182" customFormat="1" ht="5.25" customHeight="1">
      <c r="A22" s="226"/>
      <c r="B22" s="226"/>
      <c r="C22" s="226"/>
      <c r="D22" s="226"/>
      <c r="E22" s="227"/>
      <c r="F22" s="227"/>
      <c r="G22" s="226"/>
      <c r="H22" s="226"/>
      <c r="I22" s="226"/>
      <c r="J22" s="226"/>
    </row>
    <row r="23" spans="1:18" s="182" customFormat="1" ht="14.25" customHeight="1">
      <c r="A23" s="228" t="s">
        <v>76</v>
      </c>
      <c r="B23" s="229"/>
      <c r="C23" s="230"/>
      <c r="D23" s="231">
        <f>SUM(D12:D18)</f>
        <v>20113.7946</v>
      </c>
      <c r="E23" s="232"/>
      <c r="F23" s="233"/>
      <c r="G23" s="234">
        <f aca="true" t="shared" si="0" ref="G23:L23">G17+G15+G13+G19</f>
        <v>20113.7946</v>
      </c>
      <c r="H23" s="234">
        <f t="shared" si="0"/>
        <v>20113.7946</v>
      </c>
      <c r="I23" s="234">
        <f t="shared" si="0"/>
        <v>0</v>
      </c>
      <c r="J23" s="234">
        <f t="shared" si="0"/>
        <v>0</v>
      </c>
      <c r="K23" s="234">
        <f t="shared" si="0"/>
        <v>0</v>
      </c>
      <c r="L23" s="234">
        <f t="shared" si="0"/>
        <v>0</v>
      </c>
      <c r="M23" s="235">
        <f>M21</f>
        <v>0</v>
      </c>
      <c r="N23" s="236"/>
      <c r="O23" s="235">
        <f>O21</f>
        <v>0</v>
      </c>
      <c r="P23" s="236"/>
      <c r="Q23" s="235">
        <f>Q21</f>
        <v>0</v>
      </c>
      <c r="R23" s="236"/>
    </row>
    <row r="24" spans="1:10" ht="10.5" customHeight="1">
      <c r="A24" s="237"/>
      <c r="B24" s="237"/>
      <c r="C24" s="237"/>
      <c r="D24" s="237"/>
      <c r="E24" s="238"/>
      <c r="F24" s="238"/>
      <c r="G24" s="237"/>
      <c r="H24" s="237"/>
      <c r="I24" s="237"/>
      <c r="J24" s="237"/>
    </row>
    <row r="25" spans="1:10" ht="10.5" customHeight="1">
      <c r="A25" s="237"/>
      <c r="B25" s="237"/>
      <c r="C25" s="237"/>
      <c r="D25" s="237"/>
      <c r="E25" s="238"/>
      <c r="F25" s="238"/>
      <c r="G25" s="237"/>
      <c r="H25" s="237"/>
      <c r="I25" s="237"/>
      <c r="J25" s="237"/>
    </row>
    <row r="26" spans="1:10" ht="10.5" customHeight="1">
      <c r="A26" s="237"/>
      <c r="B26" s="237"/>
      <c r="C26" s="237"/>
      <c r="D26" s="237"/>
      <c r="E26" s="238"/>
      <c r="F26" s="238"/>
      <c r="G26" s="237"/>
      <c r="H26" s="237"/>
      <c r="I26" s="237"/>
      <c r="J26" s="237"/>
    </row>
    <row r="27" spans="1:10" ht="10.5" customHeight="1">
      <c r="A27" s="237"/>
      <c r="B27" s="237"/>
      <c r="C27" s="237"/>
      <c r="D27" s="237"/>
      <c r="E27" s="238"/>
      <c r="F27" s="238"/>
      <c r="G27" s="237"/>
      <c r="H27" s="237"/>
      <c r="I27" s="237"/>
      <c r="J27" s="237"/>
    </row>
  </sheetData>
  <sheetProtection password="F751" sheet="1" objects="1" scenarios="1"/>
  <mergeCells count="29">
    <mergeCell ref="Q23:R23"/>
    <mergeCell ref="A21:C21"/>
    <mergeCell ref="A23:C23"/>
    <mergeCell ref="M23:N23"/>
    <mergeCell ref="O23:P23"/>
    <mergeCell ref="A18:A19"/>
    <mergeCell ref="B18:C19"/>
    <mergeCell ref="D18:D19"/>
    <mergeCell ref="E18:E19"/>
    <mergeCell ref="A16:A17"/>
    <mergeCell ref="B16:C17"/>
    <mergeCell ref="D16:D17"/>
    <mergeCell ref="E16:E17"/>
    <mergeCell ref="A14:A15"/>
    <mergeCell ref="B14:C15"/>
    <mergeCell ref="D14:D15"/>
    <mergeCell ref="E14:E15"/>
    <mergeCell ref="A12:A13"/>
    <mergeCell ref="B12:C13"/>
    <mergeCell ref="D12:D13"/>
    <mergeCell ref="E12:E13"/>
    <mergeCell ref="A6:L6"/>
    <mergeCell ref="A8:E8"/>
    <mergeCell ref="H8:L8"/>
    <mergeCell ref="G9:L9"/>
    <mergeCell ref="A1:L1"/>
    <mergeCell ref="A2:L2"/>
    <mergeCell ref="A4:L4"/>
    <mergeCell ref="A5:I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6"/>
  <headerFooter alignWithMargins="0">
    <oddFooter>&amp;CPágina &amp;P de &amp;N</oddFooter>
  </headerFooter>
  <drawing r:id="rId5"/>
  <legacyDrawing r:id="rId4"/>
  <oleObjects>
    <oleObject progId="Word.Picture.8" shapeId="308829" r:id="rId1"/>
    <oleObject progId="Word.Picture.8" shapeId="308830" r:id="rId2"/>
    <oleObject progId="Word.Picture.8" shapeId="30883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EXECON</dc:creator>
  <cp:keywords/>
  <dc:description/>
  <cp:lastModifiedBy>IGNES</cp:lastModifiedBy>
  <cp:lastPrinted>2012-07-05T11:34:22Z</cp:lastPrinted>
  <dcterms:created xsi:type="dcterms:W3CDTF">2010-06-28T12:19:53Z</dcterms:created>
  <dcterms:modified xsi:type="dcterms:W3CDTF">2012-07-05T11:35:11Z</dcterms:modified>
  <cp:category/>
  <cp:version/>
  <cp:contentType/>
  <cp:contentStatus/>
</cp:coreProperties>
</file>